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715" windowHeight="5895" firstSheet="2" activeTab="2"/>
  </bookViews>
  <sheets>
    <sheet name="1.számú melléklet" sheetId="1" r:id="rId1"/>
    <sheet name="2.számú melléklet" sheetId="2" r:id="rId2"/>
    <sheet name="3.számú melléklet" sheetId="3" r:id="rId3"/>
    <sheet name="3b.számú melléklet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<sst xmlns="http://schemas.openxmlformats.org/spreadsheetml/2006/main" count="376" uniqueCount="199">
  <si>
    <t>Budapest  XXI. Kerület Csepel Önkormányzata</t>
  </si>
  <si>
    <t xml:space="preserve">2007. évi kiadási és bevételi előirányzatainak alakulása </t>
  </si>
  <si>
    <t>önállóan gazdálkodók és kiemelt tételek szerint</t>
  </si>
  <si>
    <t>Intézmények összesen</t>
  </si>
  <si>
    <t>ezer Ft-ban</t>
  </si>
  <si>
    <t>Sor- szám</t>
  </si>
  <si>
    <t>Megnevezés</t>
  </si>
  <si>
    <t>2007. évi eredeti előirányzat</t>
  </si>
  <si>
    <t>Javasolt módosítás   +, -</t>
  </si>
  <si>
    <t>24/2007.(V.15) Kt. rend. mód. előirányzata</t>
  </si>
  <si>
    <t>1.</t>
  </si>
  <si>
    <t>2.</t>
  </si>
  <si>
    <t>3.</t>
  </si>
  <si>
    <t>4.</t>
  </si>
  <si>
    <t>5.</t>
  </si>
  <si>
    <t>Költségvetési létszámkeret</t>
  </si>
  <si>
    <t>Kiadások</t>
  </si>
  <si>
    <t>Személyi juttatás</t>
  </si>
  <si>
    <t>Munkaadókat terhelő járulékok</t>
  </si>
  <si>
    <t>- Társadalombiztosítási járulék</t>
  </si>
  <si>
    <t>- Munkaadói járulék</t>
  </si>
  <si>
    <t>- Egészségügyi hozzájárulás</t>
  </si>
  <si>
    <t>- Táppénzhozzájárulás</t>
  </si>
  <si>
    <t>Dologi kiadás</t>
  </si>
  <si>
    <t>Működés célú támogatásértékű kiadások, pénzeszköz átadások</t>
  </si>
  <si>
    <t>Működés célú támogatásértékű kiadások</t>
  </si>
  <si>
    <t>ebből: előző évi pénzmaradvány</t>
  </si>
  <si>
    <t>Működés célú pénzeszköz átadások államháztartáson kívülre</t>
  </si>
  <si>
    <t xml:space="preserve">Szoc.pol.és egyéb pénzbeli juttatás </t>
  </si>
  <si>
    <t>6.</t>
  </si>
  <si>
    <t>Ellátottak pénzbeli juttatásai</t>
  </si>
  <si>
    <t>I.</t>
  </si>
  <si>
    <t>Működési kiadások összesen</t>
  </si>
  <si>
    <t>7.</t>
  </si>
  <si>
    <t>Intézményi felújítás</t>
  </si>
  <si>
    <t>8.</t>
  </si>
  <si>
    <t>Egyéb felhalmozási kiadás</t>
  </si>
  <si>
    <t>9.</t>
  </si>
  <si>
    <t>Felhalmozás célú támogatásértékű kiadások, pénzeszköz átadások</t>
  </si>
  <si>
    <t>Felhalmozás célú támogatásértékű kiadások</t>
  </si>
  <si>
    <t>Felhalmozás célú pénzeszköz átadások államháztartáson kívülre</t>
  </si>
  <si>
    <t>II.</t>
  </si>
  <si>
    <t>Felhalmozási kiadások összesen</t>
  </si>
  <si>
    <t>Kiadások összesen</t>
  </si>
  <si>
    <t xml:space="preserve">Bevételek </t>
  </si>
  <si>
    <t>Hatósági jogkörhöz köthető működési bevételek</t>
  </si>
  <si>
    <t xml:space="preserve">Intézményi működéshez kapcsolódó egyéb bevételek </t>
  </si>
  <si>
    <t>ebből: vállalkozási bevétel</t>
  </si>
  <si>
    <t>Továbbszámlázott szolgáltatások bevétele</t>
  </si>
  <si>
    <t>Kamatbevétel</t>
  </si>
  <si>
    <t>ÁFA bevétel, visszatérülés</t>
  </si>
  <si>
    <t>Működés célú támogatásértékű bevételek, előző évi támogatások, visszatérülések</t>
  </si>
  <si>
    <t>Működés célú pénzeszköz átvétel államháztartáson kívülről</t>
  </si>
  <si>
    <t>Felhalmozás célú támogatásértékű bevételek</t>
  </si>
  <si>
    <t>Felhalmozás célú pénzeszköz átvétel államháztartáson kívülről</t>
  </si>
  <si>
    <t>10.</t>
  </si>
  <si>
    <t>Felhalmozás és tőke jellegű bevétel</t>
  </si>
  <si>
    <t>11.</t>
  </si>
  <si>
    <t>Előző évi pénzmaradvány</t>
  </si>
  <si>
    <t>Intézményi bevételek összesen</t>
  </si>
  <si>
    <t>12.</t>
  </si>
  <si>
    <t>Önkormányzati támogatás</t>
  </si>
  <si>
    <t>- ebből: normatív állami támogatás</t>
  </si>
  <si>
    <t xml:space="preserve">              normatív kötött támogatás           </t>
  </si>
  <si>
    <t xml:space="preserve">Bevételek összesen: </t>
  </si>
  <si>
    <t xml:space="preserve">2007.évi bevételi előirányzatainak alakulása források szerint </t>
  </si>
  <si>
    <t>Kamatbevételek</t>
  </si>
  <si>
    <t>ÁFA bevételek, visszatérülések</t>
  </si>
  <si>
    <t>Intézményi működési bevételek (1-5-ig)</t>
  </si>
  <si>
    <t>Építményadó</t>
  </si>
  <si>
    <t>Iparűzési adó</t>
  </si>
  <si>
    <t xml:space="preserve">Luxusadó </t>
  </si>
  <si>
    <t>A.</t>
  </si>
  <si>
    <t>Helyi adók összesen (6-8-ig)</t>
  </si>
  <si>
    <t>Normatív módon átengedett SZJA</t>
  </si>
  <si>
    <t>Átengedett SZJA</t>
  </si>
  <si>
    <t>Gépjárműadó</t>
  </si>
  <si>
    <t>B.</t>
  </si>
  <si>
    <t>Átengedett központi adók (9-11-ig)</t>
  </si>
  <si>
    <t>C.</t>
  </si>
  <si>
    <t>Különféle bírságok, pótlékok és egyéb sajátos bevételek</t>
  </si>
  <si>
    <t xml:space="preserve">Önkormányzati lakások lakbérbevétele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</si>
  <si>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13.</t>
  </si>
  <si>
    <t>Nem szociális bérlakás lakbérbevétele</t>
  </si>
  <si>
    <t>14.</t>
  </si>
  <si>
    <t>Önkormányzati egyéb helyiségek bérbevétele</t>
  </si>
  <si>
    <t>15.</t>
  </si>
  <si>
    <t>Közterület használati díj</t>
  </si>
  <si>
    <t>16.</t>
  </si>
  <si>
    <t>Egyéb sajátos bevételek</t>
  </si>
  <si>
    <t>17.</t>
  </si>
  <si>
    <t>Bérleti jogviszony megváltás</t>
  </si>
  <si>
    <t>D.</t>
  </si>
  <si>
    <t>Egyéb sajátos folyó bevételek (12-17-ig)</t>
  </si>
  <si>
    <t>Önkormányzat sajátos működési bevételei (A+B+C+D)</t>
  </si>
  <si>
    <t>E.</t>
  </si>
  <si>
    <t>Tárgyi eszközök (immateriális javak, ingatlanok) értékesítése</t>
  </si>
  <si>
    <t>18.</t>
  </si>
  <si>
    <t>Önkormányzati lakások értékesítése</t>
  </si>
  <si>
    <t>19.</t>
  </si>
  <si>
    <t>Önkormányzati lakótelek értékesítés</t>
  </si>
  <si>
    <t>F.</t>
  </si>
  <si>
    <t>Önkormányzati sajátos felhalmozási és tőke bevételek (18-19-ig)</t>
  </si>
  <si>
    <t>G.</t>
  </si>
  <si>
    <t xml:space="preserve">Pénzügyi befektetések bevételei </t>
  </si>
  <si>
    <t>III.</t>
  </si>
  <si>
    <t>Felhalmozási és tőkejellegű bevételek (E+F+G)</t>
  </si>
  <si>
    <t>20.</t>
  </si>
  <si>
    <t>Normatív támogatások</t>
  </si>
  <si>
    <t>21.</t>
  </si>
  <si>
    <t>Normatív módon elosztott kötött felhasználású központi támogatások</t>
  </si>
  <si>
    <t>22.</t>
  </si>
  <si>
    <t>Fővárosi kerületek belterületi útjainak szilárd burkolattal való ellátása</t>
  </si>
  <si>
    <t>23.</t>
  </si>
  <si>
    <t xml:space="preserve">Központosított előirányzatok </t>
  </si>
  <si>
    <t>24.</t>
  </si>
  <si>
    <t>Céltámogatás</t>
  </si>
  <si>
    <t>IV.</t>
  </si>
  <si>
    <t>Központi költségvetési támogatás (20-24-ig)</t>
  </si>
  <si>
    <t>25.</t>
  </si>
  <si>
    <t>Idegenforgalmi adó</t>
  </si>
  <si>
    <t>26.</t>
  </si>
  <si>
    <t>OEP támogatás</t>
  </si>
  <si>
    <t>ebből: vizitdíj</t>
  </si>
  <si>
    <t>27.</t>
  </si>
  <si>
    <t>28.</t>
  </si>
  <si>
    <t>Működés célú pénzeszközátvétel államháztartáson kívülről</t>
  </si>
  <si>
    <t>H.</t>
  </si>
  <si>
    <t>Működési célú támogatásértékű bevételek, átvett pénzeszközök (25-28-ig)</t>
  </si>
  <si>
    <t>29.</t>
  </si>
  <si>
    <t>30.</t>
  </si>
  <si>
    <t>Felhalmozás célú pénzeszközátvétel államháztartáson kívülről</t>
  </si>
  <si>
    <t>Felhalmozási célú támogatásértékű bevételek, átvett pénzeszközök (29-30-ig)</t>
  </si>
  <si>
    <t>V.</t>
  </si>
  <si>
    <t>Véglegesen átvett  pénzeszközök (H+I)</t>
  </si>
  <si>
    <t>VI.</t>
  </si>
  <si>
    <t>Felhalm.célra nyújtott kölcsön visszatér., értékpapírok értékesít., kibocsátásának bev.</t>
  </si>
  <si>
    <t>VII.</t>
  </si>
  <si>
    <t>Működés célú támogatási kölcsön</t>
  </si>
  <si>
    <t>31.</t>
  </si>
  <si>
    <t xml:space="preserve">Előző évi  pénzmaradvány  igénybevétele </t>
  </si>
  <si>
    <t>32.</t>
  </si>
  <si>
    <t xml:space="preserve">Előző évi  vállalkozási eredmény  igénybevétele </t>
  </si>
  <si>
    <t>VIII.</t>
  </si>
  <si>
    <t>Pénzforgalom nélküli bevételek  (31-32-ig)</t>
  </si>
  <si>
    <t>Költségvetési bevételek összesen  (I+…+VIII.)</t>
  </si>
  <si>
    <t>33.</t>
  </si>
  <si>
    <t>Fejlesztési hitel - lakásépítési hitel</t>
  </si>
  <si>
    <t>34.</t>
  </si>
  <si>
    <t>Fejlesztési hitel - célhitel</t>
  </si>
  <si>
    <t>35.</t>
  </si>
  <si>
    <t>MFB fejlesztési hitel</t>
  </si>
  <si>
    <t>36.</t>
  </si>
  <si>
    <t xml:space="preserve">Rövid lejáratú működési hitel </t>
  </si>
  <si>
    <t>37.</t>
  </si>
  <si>
    <t>Működési hitel (hiány)</t>
  </si>
  <si>
    <t>ebből: tárgyévi hiány</t>
  </si>
  <si>
    <t>IX.</t>
  </si>
  <si>
    <t>Költségvetési hiány finanszírozása összesen            (33-37-ig)</t>
  </si>
  <si>
    <t>Bevételek összesen</t>
  </si>
  <si>
    <t>X.</t>
  </si>
  <si>
    <t>Felügyeleti szervtől kapott támogatás   (intézmény finanszírozás)</t>
  </si>
  <si>
    <t>XI.</t>
  </si>
  <si>
    <t>Költségvetési szervnek nyújtott támogatás (intézmény finanszírozás) miatti korrekció</t>
  </si>
  <si>
    <t>Bevétel mindösszesen</t>
  </si>
  <si>
    <t xml:space="preserve">2007. évi kiadási előirányzatainak alakulása </t>
  </si>
  <si>
    <t>- Működés célú támogatásértékű kiadások</t>
  </si>
  <si>
    <t>- Működés célú pénzeszköz átadások államháztartáson kívülre</t>
  </si>
  <si>
    <t>Szociálpolitikai és egyéb pénzbeli  juttatások</t>
  </si>
  <si>
    <t>Működési kiadások összesen (1+…+6)</t>
  </si>
  <si>
    <t>Lakóház és nem lakás célú ingatlanok felújítása</t>
  </si>
  <si>
    <t>Útfelújítás</t>
  </si>
  <si>
    <t>Zöldfelület és berendezései felújítása</t>
  </si>
  <si>
    <t xml:space="preserve">Felújítás összesen </t>
  </si>
  <si>
    <t>Kerületi beruházások</t>
  </si>
  <si>
    <t>Pénzügyi befektetések kiadásai</t>
  </si>
  <si>
    <t>- Felhalmozás célú támogatásértékű kiadások</t>
  </si>
  <si>
    <t>- Felhalmozás célú pénzeszköz átadások államháztartáson kívülre</t>
  </si>
  <si>
    <t>Felhalmozási kiadások és pénzügyi befektetések összesen (7+…+11)</t>
  </si>
  <si>
    <t>Működés célú támogatási kölcsön törlesztés</t>
  </si>
  <si>
    <t>Felhalmozás célú támogatási kölcsön folyósítása</t>
  </si>
  <si>
    <t>Támogatási kölcsön összesen</t>
  </si>
  <si>
    <t>Áthúzódó kötelezettségek előző évről</t>
  </si>
  <si>
    <t>Általános tartalék + polgármesteri keret</t>
  </si>
  <si>
    <t>Céltartalék</t>
  </si>
  <si>
    <t>Tartalék összesen (12+13+14)</t>
  </si>
  <si>
    <t>Költségvetési kiadások összesen I+…+IV)</t>
  </si>
  <si>
    <t>Hosszúlejáratú hitelek visszafizetése, törlesztése</t>
  </si>
  <si>
    <t>Rövidlejáratú hitelek visszafizetése, törlesztése</t>
  </si>
  <si>
    <t>Belföldi hitelműveletek kiadásai</t>
  </si>
  <si>
    <t>Pénzkészlet,ktgvetési függő,átfutó kiegy.kiad.</t>
  </si>
  <si>
    <t xml:space="preserve">Finanszírozási kiadás összesen </t>
  </si>
  <si>
    <t>Kiadás összesen</t>
  </si>
  <si>
    <t xml:space="preserve">Költségvetési szervnek folyósított támogatás </t>
  </si>
  <si>
    <t>Költségvetési szervnek folyósított támogatás miatti korrekció</t>
  </si>
  <si>
    <t>Kiadás mindösszesen</t>
  </si>
  <si>
    <t>Nagy Imre Általános Művelődési Központ</t>
  </si>
  <si>
    <t>Kiadások összesen:</t>
  </si>
  <si>
    <t xml:space="preserve">              normatív kötött támogatás </t>
  </si>
</sst>
</file>

<file path=xl/styles.xml><?xml version="1.0" encoding="utf-8"?>
<styleSheet xmlns="http://schemas.openxmlformats.org/spreadsheetml/2006/main">
  <numFmts count="4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  <numFmt numFmtId="165" formatCode="###\ ###\ ###"/>
    <numFmt numFmtId="166" formatCode="yyyy"/>
    <numFmt numFmtId="167" formatCode="###0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0.0000"/>
    <numFmt numFmtId="173" formatCode="0.000"/>
    <numFmt numFmtId="174" formatCode="0.0"/>
    <numFmt numFmtId="175" formatCode="0,000,000"/>
    <numFmt numFmtId="176" formatCode="#,###,###"/>
    <numFmt numFmtId="177" formatCode="###\ ###\ ##0"/>
    <numFmt numFmtId="178" formatCode="#,##0;\-#,##0"/>
    <numFmt numFmtId="179" formatCode="#,##0;[Red]\-#,##0"/>
    <numFmt numFmtId="180" formatCode="#,##0.00;\-#,##0.00"/>
    <numFmt numFmtId="181" formatCode="#,##0.00;[Red]\-#,##0.00"/>
    <numFmt numFmtId="182" formatCode="#,###,##0"/>
    <numFmt numFmtId="183" formatCode="&quot;Igen&quot;;&quot;Igen&quot;;&quot;Nem&quot;"/>
    <numFmt numFmtId="184" formatCode="&quot;Igaz&quot;;&quot;Igaz&quot;;&quot;Hamis&quot;"/>
    <numFmt numFmtId="185" formatCode="&quot;Be&quot;;&quot;Be&quot;;&quot;Ki&quot;"/>
    <numFmt numFmtId="186" formatCode="#,##0_ ;\-#,##0\ "/>
    <numFmt numFmtId="187" formatCode="#,##0.000"/>
    <numFmt numFmtId="188" formatCode="#,##0\ &quot;€&quot;;\-#,##0\ &quot;€&quot;"/>
    <numFmt numFmtId="189" formatCode="#,##0\ &quot;€&quot;;[Red]\-#,##0\ &quot;€&quot;"/>
    <numFmt numFmtId="190" formatCode="#,##0.00\ &quot;€&quot;;\-#,##0.00\ &quot;€&quot;"/>
    <numFmt numFmtId="191" formatCode="#,##0.00\ &quot;€&quot;;[Red]\-#,##0.00\ &quot;€&quot;"/>
    <numFmt numFmtId="192" formatCode="_-* #,##0\ &quot;€&quot;_-;\-* #,##0\ &quot;€&quot;_-;_-* &quot;-&quot;\ &quot;€&quot;_-;_-@_-"/>
    <numFmt numFmtId="193" formatCode="_-* #,##0\ _€_-;\-* #,##0\ _€_-;_-* &quot;-&quot;\ _€_-;_-@_-"/>
    <numFmt numFmtId="194" formatCode="_-* #,##0.00\ &quot;€&quot;_-;\-* #,##0.00\ &quot;€&quot;_-;_-* &quot;-&quot;??\ &quot;€&quot;_-;_-@_-"/>
    <numFmt numFmtId="195" formatCode="_-* #,##0.00\ _€_-;\-* #,##0.00\ _€_-;_-* &quot;-&quot;??\ _€_-;_-@_-"/>
    <numFmt numFmtId="196" formatCode="_-* #,##0.0\ _F_t_-;\-* #,##0.0\ _F_t_-;_-* &quot;-&quot;??\ _F_t_-;_-@_-"/>
    <numFmt numFmtId="197" formatCode="_-* #,##0\ _F_t_-;\-* #,##0\ _F_t_-;_-* &quot;-&quot;??\ _F_t_-;_-@_-"/>
    <numFmt numFmtId="198" formatCode="&quot;?&quot;#,##0"/>
    <numFmt numFmtId="199" formatCode="&quot;?&quot;\ #,##0"/>
    <numFmt numFmtId="200" formatCode="&quot;*&quot;\ #,##0"/>
    <numFmt numFmtId="201" formatCode="#,##0.0000"/>
  </numFmts>
  <fonts count="14">
    <font>
      <sz val="10"/>
      <name val="Times New Roman"/>
      <family val="0"/>
    </font>
    <font>
      <b/>
      <sz val="12"/>
      <name val="Times New Roman CE"/>
      <family val="1"/>
    </font>
    <font>
      <sz val="10"/>
      <name val="MS Sans Serif"/>
      <family val="0"/>
    </font>
    <font>
      <sz val="12"/>
      <name val="MS Sans Serif"/>
      <family val="0"/>
    </font>
    <font>
      <b/>
      <i/>
      <sz val="12"/>
      <name val="Times New Roman CE"/>
      <family val="1"/>
    </font>
    <font>
      <sz val="10"/>
      <name val="Times New Roman CE"/>
      <family val="0"/>
    </font>
    <font>
      <b/>
      <sz val="10"/>
      <name val="Times New Roman CE"/>
      <family val="0"/>
    </font>
    <font>
      <sz val="8"/>
      <name val="Times New Roman CE"/>
      <family val="0"/>
    </font>
    <font>
      <sz val="10"/>
      <name val="Arial CE"/>
      <family val="0"/>
    </font>
    <font>
      <b/>
      <i/>
      <sz val="10"/>
      <name val="Times New Roman CE"/>
      <family val="0"/>
    </font>
    <font>
      <sz val="8"/>
      <name val="Times New Roman"/>
      <family val="0"/>
    </font>
    <font>
      <u val="single"/>
      <sz val="9"/>
      <color indexed="12"/>
      <name val="MS Sans Serif"/>
      <family val="0"/>
    </font>
    <font>
      <u val="single"/>
      <sz val="9"/>
      <color indexed="36"/>
      <name val="MS Sans Serif"/>
      <family val="0"/>
    </font>
    <font>
      <i/>
      <sz val="10"/>
      <name val="Times New Roman CE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8">
    <xf numFmtId="0" fontId="0" fillId="0" borderId="0" xfId="0" applyAlignment="1">
      <alignment/>
    </xf>
    <xf numFmtId="0" fontId="1" fillId="0" borderId="0" xfId="20" applyFont="1" applyBorder="1" applyAlignment="1" applyProtection="1">
      <alignment horizontal="center" vertical="center"/>
      <protection hidden="1"/>
    </xf>
    <xf numFmtId="0" fontId="3" fillId="0" borderId="0" xfId="0" applyFont="1" applyAlignment="1">
      <alignment horizontal="center"/>
    </xf>
    <xf numFmtId="0" fontId="1" fillId="0" borderId="0" xfId="20" applyFont="1" applyBorder="1" applyAlignment="1" applyProtection="1">
      <alignment horizontal="center" vertical="center" wrapText="1"/>
      <protection hidden="1"/>
    </xf>
    <xf numFmtId="0" fontId="3" fillId="0" borderId="0" xfId="0" applyFont="1" applyAlignment="1">
      <alignment/>
    </xf>
    <xf numFmtId="0" fontId="1" fillId="0" borderId="0" xfId="20" applyFont="1" applyBorder="1" applyAlignment="1" applyProtection="1">
      <alignment horizontal="center" vertical="center" wrapText="1"/>
      <protection hidden="1"/>
    </xf>
    <xf numFmtId="0" fontId="4" fillId="0" borderId="0" xfId="20" applyFont="1" applyBorder="1" applyAlignment="1" applyProtection="1">
      <alignment horizontal="center" vertical="center" wrapText="1"/>
      <protection hidden="1"/>
    </xf>
    <xf numFmtId="0" fontId="5" fillId="0" borderId="0" xfId="20" applyFont="1" applyBorder="1" applyProtection="1">
      <alignment/>
      <protection hidden="1"/>
    </xf>
    <xf numFmtId="0" fontId="6" fillId="0" borderId="0" xfId="20" applyFont="1" applyBorder="1" applyAlignment="1" applyProtection="1">
      <alignment horizontal="centerContinuous" vertical="center"/>
      <protection hidden="1"/>
    </xf>
    <xf numFmtId="0" fontId="5" fillId="0" borderId="0" xfId="20" applyFont="1">
      <alignment/>
      <protection/>
    </xf>
    <xf numFmtId="0" fontId="5" fillId="0" borderId="0" xfId="0" applyFont="1" applyAlignment="1">
      <alignment horizontal="right"/>
    </xf>
    <xf numFmtId="0" fontId="7" fillId="0" borderId="1" xfId="20" applyFont="1" applyBorder="1" applyAlignment="1">
      <alignment horizontal="center" vertical="center" wrapText="1"/>
      <protection/>
    </xf>
    <xf numFmtId="0" fontId="5" fillId="0" borderId="1" xfId="20" applyFont="1" applyBorder="1" applyAlignment="1">
      <alignment horizontal="centerContinuous" vertical="center"/>
      <protection/>
    </xf>
    <xf numFmtId="0" fontId="5" fillId="0" borderId="1" xfId="20" applyFont="1" applyBorder="1" applyAlignment="1">
      <alignment horizontal="centerContinuous" vertical="center" wrapText="1"/>
      <protection/>
    </xf>
    <xf numFmtId="3" fontId="5" fillId="0" borderId="1" xfId="21" applyNumberFormat="1" applyFont="1" applyBorder="1" applyAlignment="1">
      <alignment horizontal="center" vertical="center" wrapText="1"/>
      <protection/>
    </xf>
    <xf numFmtId="0" fontId="5" fillId="0" borderId="1" xfId="20" applyFont="1" applyBorder="1" applyAlignment="1">
      <alignment horizontal="center"/>
      <protection/>
    </xf>
    <xf numFmtId="0" fontId="6" fillId="0" borderId="1" xfId="20" applyFont="1" applyBorder="1" applyAlignment="1" applyProtection="1">
      <alignment horizontal="right" vertical="center"/>
      <protection hidden="1"/>
    </xf>
    <xf numFmtId="0" fontId="6" fillId="0" borderId="1" xfId="20" applyFont="1" applyBorder="1" applyAlignment="1" applyProtection="1">
      <alignment vertical="center"/>
      <protection hidden="1"/>
    </xf>
    <xf numFmtId="164" fontId="5" fillId="0" borderId="1" xfId="20" applyNumberFormat="1" applyFont="1" applyBorder="1" applyAlignment="1" applyProtection="1">
      <alignment horizontal="right" vertical="center"/>
      <protection hidden="1"/>
    </xf>
    <xf numFmtId="0" fontId="9" fillId="0" borderId="1" xfId="20" applyFont="1" applyBorder="1" applyAlignment="1" applyProtection="1">
      <alignment horizontal="right" vertical="center"/>
      <protection hidden="1"/>
    </xf>
    <xf numFmtId="0" fontId="9" fillId="0" borderId="1" xfId="20" applyFont="1" applyBorder="1" applyAlignment="1" applyProtection="1">
      <alignment vertical="center"/>
      <protection hidden="1"/>
    </xf>
    <xf numFmtId="3" fontId="6" fillId="0" borderId="1" xfId="20" applyNumberFormat="1" applyFont="1" applyBorder="1" applyAlignment="1" applyProtection="1">
      <alignment horizontal="right" vertical="center"/>
      <protection hidden="1"/>
    </xf>
    <xf numFmtId="0" fontId="5" fillId="0" borderId="1" xfId="20" applyFont="1" applyBorder="1" applyAlignment="1" applyProtection="1">
      <alignment horizontal="right" vertical="center"/>
      <protection hidden="1"/>
    </xf>
    <xf numFmtId="0" fontId="5" fillId="0" borderId="1" xfId="20" applyFont="1" applyBorder="1" applyAlignment="1" applyProtection="1">
      <alignment vertical="center"/>
      <protection hidden="1"/>
    </xf>
    <xf numFmtId="3" fontId="5" fillId="0" borderId="1" xfId="20" applyNumberFormat="1" applyFont="1" applyBorder="1" applyAlignment="1" applyProtection="1">
      <alignment horizontal="right" vertical="center"/>
      <protection hidden="1"/>
    </xf>
    <xf numFmtId="0" fontId="5" fillId="0" borderId="1" xfId="20" applyFont="1" applyBorder="1" applyAlignment="1" applyProtection="1">
      <alignment/>
      <protection hidden="1"/>
    </xf>
    <xf numFmtId="0" fontId="5" fillId="0" borderId="1" xfId="20" applyFont="1" applyBorder="1" applyAlignment="1" applyProtection="1" quotePrefix="1">
      <alignment horizontal="left" indent="2"/>
      <protection hidden="1"/>
    </xf>
    <xf numFmtId="0" fontId="6" fillId="0" borderId="1" xfId="0" applyFont="1" applyBorder="1" applyAlignment="1">
      <alignment horizontal="left" vertical="center" wrapText="1"/>
    </xf>
    <xf numFmtId="0" fontId="5" fillId="0" borderId="2" xfId="20" applyFont="1" applyBorder="1" applyAlignment="1" applyProtection="1">
      <alignment horizontal="right" vertical="center"/>
      <protection hidden="1"/>
    </xf>
    <xf numFmtId="0" fontId="5" fillId="0" borderId="2" xfId="0" applyFont="1" applyBorder="1" applyAlignment="1">
      <alignment wrapText="1"/>
    </xf>
    <xf numFmtId="3" fontId="5" fillId="0" borderId="2" xfId="20" applyNumberFormat="1" applyFont="1" applyBorder="1" applyAlignment="1" applyProtection="1">
      <alignment horizontal="right" vertical="center"/>
      <protection hidden="1"/>
    </xf>
    <xf numFmtId="0" fontId="5" fillId="0" borderId="3" xfId="20" applyFont="1" applyBorder="1" applyAlignment="1" applyProtection="1">
      <alignment horizontal="right" vertical="center"/>
      <protection hidden="1"/>
    </xf>
    <xf numFmtId="0" fontId="5" fillId="0" borderId="3" xfId="0" applyFont="1" applyBorder="1" applyAlignment="1">
      <alignment wrapText="1"/>
    </xf>
    <xf numFmtId="3" fontId="5" fillId="0" borderId="3" xfId="20" applyNumberFormat="1" applyFont="1" applyBorder="1" applyAlignment="1" applyProtection="1">
      <alignment horizontal="right" vertical="center"/>
      <protection hidden="1"/>
    </xf>
    <xf numFmtId="0" fontId="5" fillId="0" borderId="1" xfId="0" applyFont="1" applyBorder="1" applyAlignment="1">
      <alignment vertical="center" wrapText="1"/>
    </xf>
    <xf numFmtId="3" fontId="9" fillId="0" borderId="1" xfId="20" applyNumberFormat="1" applyFont="1" applyBorder="1" applyAlignment="1" applyProtection="1">
      <alignment horizontal="right" vertical="center"/>
      <protection hidden="1"/>
    </xf>
    <xf numFmtId="0" fontId="5" fillId="0" borderId="1" xfId="20" applyFont="1" applyBorder="1" applyAlignment="1" applyProtection="1" quotePrefix="1">
      <alignment vertical="center"/>
      <protection hidden="1"/>
    </xf>
    <xf numFmtId="0" fontId="5" fillId="0" borderId="1" xfId="0" applyFont="1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5" fillId="0" borderId="1" xfId="20" applyFont="1" applyBorder="1" applyAlignment="1" applyProtection="1">
      <alignment vertical="center"/>
      <protection hidden="1"/>
    </xf>
    <xf numFmtId="0" fontId="5" fillId="0" borderId="2" xfId="20" applyFont="1" applyBorder="1" applyAlignment="1" applyProtection="1">
      <alignment vertical="center" wrapText="1"/>
      <protection hidden="1"/>
    </xf>
    <xf numFmtId="0" fontId="5" fillId="0" borderId="1" xfId="20" applyFont="1" applyBorder="1" applyAlignment="1" applyProtection="1">
      <alignment vertical="center" wrapText="1"/>
      <protection hidden="1"/>
    </xf>
    <xf numFmtId="0" fontId="9" fillId="0" borderId="1" xfId="20" applyFont="1" applyBorder="1" applyAlignment="1" applyProtection="1">
      <alignment horizontal="right"/>
      <protection hidden="1"/>
    </xf>
    <xf numFmtId="0" fontId="5" fillId="0" borderId="1" xfId="20" applyFont="1" applyBorder="1" applyAlignment="1" applyProtection="1">
      <alignment horizontal="right"/>
      <protection hidden="1"/>
    </xf>
    <xf numFmtId="0" fontId="5" fillId="0" borderId="1" xfId="20" applyFont="1" applyBorder="1" applyAlignment="1" applyProtection="1" quotePrefix="1">
      <alignment horizontal="left" vertical="center" indent="2"/>
      <protection hidden="1"/>
    </xf>
    <xf numFmtId="0" fontId="5" fillId="0" borderId="1" xfId="20" applyFont="1" applyBorder="1" applyAlignment="1" applyProtection="1">
      <alignment horizontal="left" vertical="center" wrapText="1" indent="2"/>
      <protection hidden="1"/>
    </xf>
    <xf numFmtId="0" fontId="9" fillId="0" borderId="1" xfId="20" applyFont="1" applyBorder="1" applyProtection="1">
      <alignment/>
      <protection hidden="1"/>
    </xf>
    <xf numFmtId="0" fontId="9" fillId="0" borderId="1" xfId="20" applyFont="1" applyBorder="1" applyAlignment="1" applyProtection="1">
      <alignment/>
      <protection hidden="1"/>
    </xf>
    <xf numFmtId="0" fontId="5" fillId="0" borderId="0" xfId="0" applyFont="1" applyAlignment="1">
      <alignment horizontal="right"/>
    </xf>
    <xf numFmtId="0" fontId="5" fillId="0" borderId="0" xfId="0" applyFont="1" applyAlignment="1">
      <alignment wrapText="1"/>
    </xf>
    <xf numFmtId="3" fontId="5" fillId="0" borderId="0" xfId="0" applyNumberFormat="1" applyFont="1" applyAlignment="1">
      <alignment wrapText="1"/>
    </xf>
    <xf numFmtId="0" fontId="5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6" fillId="0" borderId="0" xfId="0" applyFont="1" applyAlignment="1">
      <alignment horizontal="centerContinuous" wrapText="1"/>
    </xf>
    <xf numFmtId="3" fontId="6" fillId="0" borderId="0" xfId="0" applyNumberFormat="1" applyFont="1" applyAlignment="1">
      <alignment horizontal="centerContinuous" wrapText="1"/>
    </xf>
    <xf numFmtId="0" fontId="6" fillId="0" borderId="0" xfId="0" applyFont="1" applyAlignment="1">
      <alignment horizontal="centerContinuous"/>
    </xf>
    <xf numFmtId="0" fontId="5" fillId="0" borderId="0" xfId="0" applyFont="1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3" fontId="5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5" fillId="0" borderId="1" xfId="0" applyFont="1" applyBorder="1" applyAlignment="1">
      <alignment wrapText="1"/>
    </xf>
    <xf numFmtId="3" fontId="5" fillId="0" borderId="1" xfId="0" applyNumberFormat="1" applyFont="1" applyBorder="1" applyAlignment="1">
      <alignment/>
    </xf>
    <xf numFmtId="0" fontId="5" fillId="0" borderId="2" xfId="0" applyFont="1" applyBorder="1" applyAlignment="1">
      <alignment horizontal="right" vertical="center"/>
    </xf>
    <xf numFmtId="0" fontId="5" fillId="0" borderId="2" xfId="0" applyFont="1" applyBorder="1" applyAlignment="1">
      <alignment vertical="center" wrapText="1"/>
    </xf>
    <xf numFmtId="3" fontId="5" fillId="0" borderId="2" xfId="0" applyNumberFormat="1" applyFont="1" applyBorder="1" applyAlignment="1">
      <alignment vertical="center"/>
    </xf>
    <xf numFmtId="0" fontId="5" fillId="0" borderId="3" xfId="0" applyFont="1" applyBorder="1" applyAlignment="1">
      <alignment horizontal="right" vertical="center"/>
    </xf>
    <xf numFmtId="0" fontId="5" fillId="0" borderId="4" xfId="0" applyFont="1" applyBorder="1" applyAlignment="1">
      <alignment vertical="center" wrapText="1"/>
    </xf>
    <xf numFmtId="3" fontId="5" fillId="0" borderId="3" xfId="0" applyNumberFormat="1" applyFont="1" applyBorder="1" applyAlignment="1">
      <alignment vertical="center"/>
    </xf>
    <xf numFmtId="0" fontId="5" fillId="0" borderId="5" xfId="20" applyFont="1" applyBorder="1" applyAlignment="1" applyProtection="1">
      <alignment vertical="center"/>
      <protection hidden="1"/>
    </xf>
    <xf numFmtId="0" fontId="9" fillId="0" borderId="1" xfId="0" applyFont="1" applyBorder="1" applyAlignment="1">
      <alignment horizontal="right"/>
    </xf>
    <xf numFmtId="0" fontId="9" fillId="0" borderId="1" xfId="0" applyFont="1" applyBorder="1" applyAlignment="1">
      <alignment wrapText="1"/>
    </xf>
    <xf numFmtId="3" fontId="9" fillId="0" borderId="1" xfId="0" applyNumberFormat="1" applyFont="1" applyBorder="1" applyAlignment="1">
      <alignment/>
    </xf>
    <xf numFmtId="3" fontId="5" fillId="0" borderId="1" xfId="0" applyNumberFormat="1" applyFont="1" applyBorder="1" applyAlignment="1">
      <alignment wrapText="1"/>
    </xf>
    <xf numFmtId="3" fontId="5" fillId="0" borderId="1" xfId="0" applyNumberFormat="1" applyFont="1" applyBorder="1" applyAlignment="1">
      <alignment/>
    </xf>
    <xf numFmtId="0" fontId="9" fillId="0" borderId="1" xfId="0" applyFont="1" applyBorder="1" applyAlignment="1">
      <alignment horizontal="right" vertical="center"/>
    </xf>
    <xf numFmtId="0" fontId="9" fillId="0" borderId="1" xfId="0" applyFont="1" applyBorder="1" applyAlignment="1">
      <alignment vertical="center" wrapText="1"/>
    </xf>
    <xf numFmtId="3" fontId="9" fillId="0" borderId="1" xfId="0" applyNumberFormat="1" applyFont="1" applyBorder="1" applyAlignment="1">
      <alignment vertical="center"/>
    </xf>
    <xf numFmtId="0" fontId="6" fillId="0" borderId="1" xfId="0" applyFont="1" applyBorder="1" applyAlignment="1">
      <alignment horizontal="right" vertical="center"/>
    </xf>
    <xf numFmtId="0" fontId="6" fillId="0" borderId="1" xfId="0" applyFont="1" applyBorder="1" applyAlignment="1">
      <alignment vertical="center" wrapText="1"/>
    </xf>
    <xf numFmtId="3" fontId="6" fillId="0" borderId="1" xfId="0" applyNumberFormat="1" applyFont="1" applyBorder="1" applyAlignment="1">
      <alignment vertical="center" wrapText="1"/>
    </xf>
    <xf numFmtId="3" fontId="6" fillId="0" borderId="1" xfId="0" applyNumberFormat="1" applyFont="1" applyBorder="1" applyAlignment="1">
      <alignment vertical="center"/>
    </xf>
    <xf numFmtId="3" fontId="9" fillId="0" borderId="1" xfId="0" applyNumberFormat="1" applyFont="1" applyBorder="1" applyAlignment="1">
      <alignment wrapText="1"/>
    </xf>
    <xf numFmtId="0" fontId="5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vertical="center" wrapText="1"/>
    </xf>
    <xf numFmtId="3" fontId="5" fillId="0" borderId="1" xfId="0" applyNumberFormat="1" applyFont="1" applyBorder="1" applyAlignment="1">
      <alignment vertical="center" wrapText="1"/>
    </xf>
    <xf numFmtId="3" fontId="5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horizontal="left" wrapText="1"/>
    </xf>
    <xf numFmtId="3" fontId="5" fillId="0" borderId="1" xfId="0" applyNumberFormat="1" applyFont="1" applyBorder="1" applyAlignment="1">
      <alignment horizontal="right" wrapText="1"/>
    </xf>
    <xf numFmtId="0" fontId="9" fillId="0" borderId="0" xfId="0" applyFont="1" applyBorder="1" applyAlignment="1">
      <alignment horizontal="right"/>
    </xf>
    <xf numFmtId="0" fontId="9" fillId="0" borderId="0" xfId="0" applyFont="1" applyBorder="1" applyAlignment="1">
      <alignment wrapText="1"/>
    </xf>
    <xf numFmtId="3" fontId="9" fillId="0" borderId="0" xfId="0" applyNumberFormat="1" applyFont="1" applyBorder="1" applyAlignment="1">
      <alignment/>
    </xf>
    <xf numFmtId="0" fontId="5" fillId="0" borderId="2" xfId="0" applyFont="1" applyBorder="1" applyAlignment="1">
      <alignment horizontal="right" vertical="center"/>
    </xf>
    <xf numFmtId="0" fontId="5" fillId="0" borderId="2" xfId="0" applyFont="1" applyBorder="1" applyAlignment="1">
      <alignment wrapText="1"/>
    </xf>
    <xf numFmtId="3" fontId="5" fillId="0" borderId="2" xfId="0" applyNumberFormat="1" applyFont="1" applyBorder="1" applyAlignment="1">
      <alignment wrapText="1"/>
    </xf>
    <xf numFmtId="3" fontId="5" fillId="0" borderId="2" xfId="0" applyNumberFormat="1" applyFont="1" applyBorder="1" applyAlignment="1">
      <alignment/>
    </xf>
    <xf numFmtId="0" fontId="5" fillId="0" borderId="3" xfId="0" applyFont="1" applyBorder="1" applyAlignment="1">
      <alignment horizontal="right" vertical="center"/>
    </xf>
    <xf numFmtId="0" fontId="5" fillId="0" borderId="3" xfId="0" applyFont="1" applyBorder="1" applyAlignment="1">
      <alignment wrapText="1"/>
    </xf>
    <xf numFmtId="3" fontId="5" fillId="0" borderId="3" xfId="0" applyNumberFormat="1" applyFont="1" applyBorder="1" applyAlignment="1">
      <alignment wrapText="1"/>
    </xf>
    <xf numFmtId="3" fontId="5" fillId="0" borderId="3" xfId="0" applyNumberFormat="1" applyFont="1" applyBorder="1" applyAlignment="1">
      <alignment/>
    </xf>
    <xf numFmtId="3" fontId="5" fillId="0" borderId="2" xfId="0" applyNumberFormat="1" applyFont="1" applyBorder="1" applyAlignment="1">
      <alignment vertical="center" wrapText="1"/>
    </xf>
    <xf numFmtId="3" fontId="5" fillId="0" borderId="2" xfId="0" applyNumberFormat="1" applyFont="1" applyBorder="1" applyAlignment="1">
      <alignment vertical="center"/>
    </xf>
    <xf numFmtId="3" fontId="5" fillId="0" borderId="3" xfId="0" applyNumberFormat="1" applyFont="1" applyBorder="1" applyAlignment="1">
      <alignment vertical="center"/>
    </xf>
    <xf numFmtId="0" fontId="5" fillId="0" borderId="2" xfId="0" applyFont="1" applyBorder="1" applyAlignment="1">
      <alignment horizontal="right"/>
    </xf>
    <xf numFmtId="3" fontId="5" fillId="0" borderId="2" xfId="0" applyNumberFormat="1" applyFont="1" applyBorder="1" applyAlignment="1">
      <alignment/>
    </xf>
    <xf numFmtId="0" fontId="5" fillId="0" borderId="3" xfId="0" applyFont="1" applyBorder="1" applyAlignment="1">
      <alignment horizontal="right"/>
    </xf>
    <xf numFmtId="3" fontId="5" fillId="0" borderId="3" xfId="0" applyNumberFormat="1" applyFont="1" applyBorder="1" applyAlignment="1">
      <alignment/>
    </xf>
    <xf numFmtId="0" fontId="5" fillId="0" borderId="1" xfId="0" applyFont="1" applyBorder="1" applyAlignment="1">
      <alignment horizontal="right" vertical="center"/>
    </xf>
    <xf numFmtId="3" fontId="5" fillId="0" borderId="1" xfId="0" applyNumberFormat="1" applyFont="1" applyBorder="1" applyAlignment="1">
      <alignment vertical="center"/>
    </xf>
    <xf numFmtId="3" fontId="9" fillId="0" borderId="1" xfId="0" applyNumberFormat="1" applyFont="1" applyBorder="1" applyAlignment="1">
      <alignment vertical="center" wrapText="1"/>
    </xf>
    <xf numFmtId="0" fontId="5" fillId="0" borderId="2" xfId="0" applyFont="1" applyBorder="1" applyAlignment="1">
      <alignment horizontal="right"/>
    </xf>
    <xf numFmtId="3" fontId="9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6" fillId="0" borderId="1" xfId="0" applyFont="1" applyBorder="1" applyAlignment="1">
      <alignment horizontal="left" wrapText="1"/>
    </xf>
    <xf numFmtId="164" fontId="6" fillId="0" borderId="1" xfId="0" applyNumberFormat="1" applyFont="1" applyBorder="1" applyAlignment="1">
      <alignment horizontal="right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wrapText="1"/>
    </xf>
    <xf numFmtId="3" fontId="6" fillId="0" borderId="1" xfId="0" applyNumberFormat="1" applyFont="1" applyBorder="1" applyAlignment="1">
      <alignment/>
    </xf>
    <xf numFmtId="0" fontId="5" fillId="0" borderId="2" xfId="0" applyFont="1" applyBorder="1" applyAlignment="1" quotePrefix="1">
      <alignment wrapText="1"/>
    </xf>
    <xf numFmtId="0" fontId="5" fillId="0" borderId="3" xfId="0" applyFont="1" applyBorder="1" applyAlignment="1">
      <alignment horizontal="right"/>
    </xf>
    <xf numFmtId="0" fontId="5" fillId="0" borderId="1" xfId="0" applyFont="1" applyBorder="1" applyAlignment="1" quotePrefix="1">
      <alignment vertical="center" wrapText="1"/>
    </xf>
    <xf numFmtId="0" fontId="5" fillId="0" borderId="5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right"/>
    </xf>
    <xf numFmtId="0" fontId="6" fillId="0" borderId="1" xfId="0" applyFont="1" applyBorder="1" applyAlignment="1">
      <alignment wrapText="1"/>
    </xf>
    <xf numFmtId="3" fontId="6" fillId="0" borderId="1" xfId="0" applyNumberFormat="1" applyFont="1" applyBorder="1" applyAlignment="1">
      <alignment wrapText="1"/>
    </xf>
    <xf numFmtId="0" fontId="6" fillId="0" borderId="5" xfId="0" applyFont="1" applyBorder="1" applyAlignment="1">
      <alignment horizontal="left"/>
    </xf>
    <xf numFmtId="0" fontId="5" fillId="0" borderId="1" xfId="0" applyFont="1" applyBorder="1" applyAlignment="1">
      <alignment horizontal="right"/>
    </xf>
    <xf numFmtId="3" fontId="5" fillId="0" borderId="1" xfId="0" applyNumberFormat="1" applyFont="1" applyBorder="1" applyAlignment="1">
      <alignment/>
    </xf>
    <xf numFmtId="3" fontId="5" fillId="0" borderId="1" xfId="0" applyNumberFormat="1" applyFont="1" applyBorder="1" applyAlignment="1">
      <alignment/>
    </xf>
    <xf numFmtId="0" fontId="9" fillId="0" borderId="3" xfId="0" applyFont="1" applyBorder="1" applyAlignment="1">
      <alignment horizontal="right"/>
    </xf>
    <xf numFmtId="0" fontId="9" fillId="0" borderId="3" xfId="0" applyFont="1" applyBorder="1" applyAlignment="1">
      <alignment wrapText="1"/>
    </xf>
    <xf numFmtId="3" fontId="9" fillId="0" borderId="3" xfId="0" applyNumberFormat="1" applyFont="1" applyBorder="1" applyAlignment="1">
      <alignment wrapText="1"/>
    </xf>
    <xf numFmtId="0" fontId="9" fillId="0" borderId="3" xfId="0" applyFont="1" applyBorder="1" applyAlignment="1">
      <alignment horizontal="right"/>
    </xf>
    <xf numFmtId="0" fontId="6" fillId="0" borderId="3" xfId="0" applyFont="1" applyBorder="1" applyAlignment="1">
      <alignment wrapText="1"/>
    </xf>
    <xf numFmtId="3" fontId="6" fillId="0" borderId="3" xfId="0" applyNumberFormat="1" applyFont="1" applyBorder="1" applyAlignment="1">
      <alignment/>
    </xf>
    <xf numFmtId="0" fontId="9" fillId="0" borderId="1" xfId="0" applyFont="1" applyBorder="1" applyAlignment="1">
      <alignment horizontal="right" vertical="center"/>
    </xf>
    <xf numFmtId="3" fontId="6" fillId="0" borderId="1" xfId="0" applyNumberFormat="1" applyFont="1" applyBorder="1" applyAlignment="1">
      <alignment vertical="center"/>
    </xf>
    <xf numFmtId="0" fontId="3" fillId="0" borderId="0" xfId="19" applyFont="1" applyAlignment="1">
      <alignment horizontal="center"/>
      <protection/>
    </xf>
    <xf numFmtId="0" fontId="5" fillId="0" borderId="0" xfId="20" applyFont="1" applyProtection="1">
      <alignment/>
      <protection hidden="1"/>
    </xf>
    <xf numFmtId="0" fontId="1" fillId="0" borderId="0" xfId="20" applyFont="1" applyBorder="1" applyAlignment="1" applyProtection="1">
      <alignment horizontal="center" vertical="center"/>
      <protection hidden="1"/>
    </xf>
    <xf numFmtId="0" fontId="3" fillId="0" borderId="0" xfId="19" applyFont="1" applyAlignment="1">
      <alignment/>
      <protection/>
    </xf>
    <xf numFmtId="0" fontId="4" fillId="0" borderId="0" xfId="20" applyFont="1" applyBorder="1" applyAlignment="1" applyProtection="1">
      <alignment horizontal="center" vertical="center"/>
      <protection hidden="1"/>
    </xf>
    <xf numFmtId="0" fontId="5" fillId="0" borderId="0" xfId="19" applyFont="1" applyAlignment="1">
      <alignment horizontal="right"/>
      <protection/>
    </xf>
    <xf numFmtId="0" fontId="5" fillId="0" borderId="0" xfId="20" applyFont="1" applyAlignment="1" applyProtection="1">
      <alignment vertical="center" wrapText="1"/>
      <protection hidden="1"/>
    </xf>
    <xf numFmtId="164" fontId="5" fillId="0" borderId="1" xfId="20" applyNumberFormat="1" applyFont="1" applyBorder="1" applyAlignment="1" applyProtection="1">
      <alignment vertical="center"/>
      <protection hidden="1"/>
    </xf>
    <xf numFmtId="164" fontId="5" fillId="0" borderId="1" xfId="20" applyNumberFormat="1" applyFont="1" applyBorder="1" applyAlignment="1" applyProtection="1">
      <alignment horizontal="right" vertical="center"/>
      <protection hidden="1"/>
    </xf>
    <xf numFmtId="0" fontId="6" fillId="0" borderId="0" xfId="20" applyFont="1" applyAlignment="1" applyProtection="1">
      <alignment vertical="center"/>
      <protection hidden="1"/>
    </xf>
    <xf numFmtId="3" fontId="9" fillId="0" borderId="1" xfId="20" applyNumberFormat="1" applyFont="1" applyBorder="1" applyAlignment="1" applyProtection="1">
      <alignment vertical="center"/>
      <protection hidden="1"/>
    </xf>
    <xf numFmtId="3" fontId="13" fillId="0" borderId="1" xfId="20" applyNumberFormat="1" applyFont="1" applyBorder="1" applyAlignment="1" applyProtection="1">
      <alignment horizontal="right" vertical="center"/>
      <protection locked="0"/>
    </xf>
    <xf numFmtId="0" fontId="9" fillId="0" borderId="0" xfId="20" applyFont="1" applyAlignment="1" applyProtection="1">
      <alignment vertical="center"/>
      <protection hidden="1"/>
    </xf>
    <xf numFmtId="3" fontId="5" fillId="0" borderId="1" xfId="20" applyNumberFormat="1" applyFont="1" applyBorder="1" applyAlignment="1" applyProtection="1">
      <alignment vertical="center"/>
      <protection hidden="1"/>
    </xf>
    <xf numFmtId="3" fontId="5" fillId="0" borderId="1" xfId="20" applyNumberFormat="1" applyFont="1" applyBorder="1" applyAlignment="1" applyProtection="1">
      <alignment horizontal="right" vertical="center"/>
      <protection locked="0"/>
    </xf>
    <xf numFmtId="0" fontId="5" fillId="0" borderId="0" xfId="20" applyFont="1" applyAlignment="1" applyProtection="1">
      <alignment vertical="center"/>
      <protection hidden="1"/>
    </xf>
    <xf numFmtId="3" fontId="5" fillId="0" borderId="1" xfId="20" applyNumberFormat="1" applyFont="1" applyBorder="1" applyAlignment="1" applyProtection="1">
      <alignment vertical="center"/>
      <protection locked="0"/>
    </xf>
    <xf numFmtId="3" fontId="5" fillId="0" borderId="1" xfId="20" applyNumberFormat="1" applyFont="1" applyBorder="1" applyAlignment="1" applyProtection="1" quotePrefix="1">
      <alignment/>
      <protection hidden="1"/>
    </xf>
    <xf numFmtId="0" fontId="6" fillId="0" borderId="1" xfId="19" applyFont="1" applyBorder="1" applyAlignment="1">
      <alignment horizontal="left" vertical="center" wrapText="1"/>
      <protection/>
    </xf>
    <xf numFmtId="3" fontId="6" fillId="0" borderId="2" xfId="20" applyNumberFormat="1" applyFont="1" applyBorder="1" applyAlignment="1" applyProtection="1">
      <alignment vertical="center"/>
      <protection locked="0"/>
    </xf>
    <xf numFmtId="3" fontId="6" fillId="0" borderId="2" xfId="20" applyNumberFormat="1" applyFont="1" applyBorder="1" applyAlignment="1" applyProtection="1">
      <alignment horizontal="right" vertical="center"/>
      <protection locked="0"/>
    </xf>
    <xf numFmtId="0" fontId="5" fillId="0" borderId="2" xfId="19" applyFont="1" applyBorder="1" applyAlignment="1">
      <alignment wrapText="1"/>
      <protection/>
    </xf>
    <xf numFmtId="3" fontId="5" fillId="0" borderId="2" xfId="19" applyNumberFormat="1" applyFont="1" applyBorder="1" applyAlignment="1">
      <alignment wrapText="1"/>
      <protection/>
    </xf>
    <xf numFmtId="3" fontId="5" fillId="0" borderId="6" xfId="20" applyNumberFormat="1" applyFont="1" applyBorder="1" applyAlignment="1" applyProtection="1">
      <alignment horizontal="right" vertical="center"/>
      <protection locked="0"/>
    </xf>
    <xf numFmtId="3" fontId="5" fillId="0" borderId="2" xfId="20" applyNumberFormat="1" applyFont="1" applyBorder="1" applyAlignment="1" applyProtection="1">
      <alignment horizontal="right" vertical="center"/>
      <protection locked="0"/>
    </xf>
    <xf numFmtId="0" fontId="5" fillId="0" borderId="3" xfId="19" applyFont="1" applyBorder="1" applyAlignment="1">
      <alignment wrapText="1"/>
      <protection/>
    </xf>
    <xf numFmtId="3" fontId="5" fillId="0" borderId="3" xfId="19" applyNumberFormat="1" applyFont="1" applyBorder="1" applyAlignment="1">
      <alignment wrapText="1"/>
      <protection/>
    </xf>
    <xf numFmtId="3" fontId="5" fillId="0" borderId="7" xfId="20" applyNumberFormat="1" applyFont="1" applyBorder="1" applyAlignment="1" applyProtection="1">
      <alignment horizontal="right" vertical="center"/>
      <protection locked="0"/>
    </xf>
    <xf numFmtId="3" fontId="5" fillId="0" borderId="3" xfId="20" applyNumberFormat="1" applyFont="1" applyBorder="1" applyAlignment="1" applyProtection="1">
      <alignment horizontal="right" vertical="center"/>
      <protection locked="0"/>
    </xf>
    <xf numFmtId="0" fontId="5" fillId="0" borderId="1" xfId="19" applyFont="1" applyBorder="1" applyAlignment="1">
      <alignment vertical="center" wrapText="1"/>
      <protection/>
    </xf>
    <xf numFmtId="3" fontId="5" fillId="0" borderId="3" xfId="19" applyNumberFormat="1" applyFont="1" applyBorder="1" applyAlignment="1">
      <alignment vertical="center" wrapText="1"/>
      <protection/>
    </xf>
    <xf numFmtId="3" fontId="5" fillId="0" borderId="8" xfId="20" applyNumberFormat="1" applyFont="1" applyBorder="1" applyAlignment="1" applyProtection="1">
      <alignment horizontal="right" vertical="center"/>
      <protection locked="0"/>
    </xf>
    <xf numFmtId="3" fontId="9" fillId="0" borderId="1" xfId="20" applyNumberFormat="1" applyFont="1" applyBorder="1" applyAlignment="1" applyProtection="1">
      <alignment/>
      <protection hidden="1"/>
    </xf>
    <xf numFmtId="0" fontId="9" fillId="0" borderId="0" xfId="20" applyFont="1" applyProtection="1">
      <alignment/>
      <protection hidden="1"/>
    </xf>
    <xf numFmtId="3" fontId="6" fillId="0" borderId="1" xfId="20" applyNumberFormat="1" applyFont="1" applyBorder="1" applyAlignment="1" applyProtection="1">
      <alignment vertical="center"/>
      <protection locked="0"/>
    </xf>
    <xf numFmtId="3" fontId="6" fillId="0" borderId="1" xfId="20" applyNumberFormat="1" applyFont="1" applyBorder="1" applyAlignment="1" applyProtection="1">
      <alignment horizontal="right" vertical="center"/>
      <protection locked="0"/>
    </xf>
    <xf numFmtId="3" fontId="5" fillId="0" borderId="2" xfId="20" applyNumberFormat="1" applyFont="1" applyBorder="1" applyAlignment="1" applyProtection="1" quotePrefix="1">
      <alignment vertical="center"/>
      <protection hidden="1"/>
    </xf>
    <xf numFmtId="3" fontId="9" fillId="0" borderId="1" xfId="20" applyNumberFormat="1" applyFont="1" applyBorder="1" applyAlignment="1" applyProtection="1">
      <alignment vertical="center"/>
      <protection locked="0"/>
    </xf>
    <xf numFmtId="3" fontId="9" fillId="0" borderId="1" xfId="20" applyNumberFormat="1" applyFont="1" applyBorder="1" applyAlignment="1" applyProtection="1">
      <alignment horizontal="right" vertical="center"/>
      <protection locked="0"/>
    </xf>
    <xf numFmtId="0" fontId="9" fillId="0" borderId="5" xfId="20" applyFont="1" applyBorder="1" applyAlignment="1" applyProtection="1">
      <alignment vertical="center"/>
      <protection hidden="1"/>
    </xf>
    <xf numFmtId="3" fontId="9" fillId="0" borderId="5" xfId="20" applyNumberFormat="1" applyFont="1" applyBorder="1" applyAlignment="1" applyProtection="1">
      <alignment horizontal="right" vertical="center"/>
      <protection hidden="1"/>
    </xf>
    <xf numFmtId="0" fontId="5" fillId="0" borderId="1" xfId="19" applyFont="1" applyBorder="1" applyAlignment="1">
      <alignment horizontal="left" wrapText="1"/>
      <protection/>
    </xf>
    <xf numFmtId="3" fontId="5" fillId="0" borderId="1" xfId="19" applyNumberFormat="1" applyFont="1" applyBorder="1" applyAlignment="1">
      <alignment horizontal="right" vertical="center" wrapText="1"/>
      <protection/>
    </xf>
    <xf numFmtId="0" fontId="5" fillId="0" borderId="2" xfId="19" applyFont="1" applyBorder="1" applyAlignment="1">
      <alignment horizontal="left" wrapText="1"/>
      <protection/>
    </xf>
    <xf numFmtId="3" fontId="5" fillId="0" borderId="2" xfId="19" applyNumberFormat="1" applyFont="1" applyBorder="1" applyAlignment="1">
      <alignment horizontal="right" vertical="center" wrapText="1"/>
      <protection/>
    </xf>
    <xf numFmtId="0" fontId="5" fillId="0" borderId="3" xfId="19" applyFont="1" applyBorder="1" applyAlignment="1">
      <alignment horizontal="left" wrapText="1"/>
      <protection/>
    </xf>
    <xf numFmtId="3" fontId="5" fillId="0" borderId="3" xfId="19" applyNumberFormat="1" applyFont="1" applyBorder="1" applyAlignment="1">
      <alignment horizontal="right" vertical="center" wrapText="1"/>
      <protection/>
    </xf>
    <xf numFmtId="3" fontId="5" fillId="0" borderId="2" xfId="20" applyNumberFormat="1" applyFont="1" applyBorder="1" applyAlignment="1" applyProtection="1">
      <alignment horizontal="right" vertical="center" wrapText="1"/>
      <protection hidden="1"/>
    </xf>
    <xf numFmtId="3" fontId="5" fillId="0" borderId="3" xfId="20" applyNumberFormat="1" applyFont="1" applyBorder="1" applyAlignment="1" applyProtection="1">
      <alignment horizontal="right" vertical="center" wrapText="1"/>
      <protection hidden="1"/>
    </xf>
    <xf numFmtId="3" fontId="5" fillId="0" borderId="1" xfId="20" applyNumberFormat="1" applyFont="1" applyBorder="1" applyAlignment="1" applyProtection="1">
      <alignment horizontal="right" vertical="center" wrapText="1"/>
      <protection hidden="1"/>
    </xf>
    <xf numFmtId="3" fontId="5" fillId="0" borderId="6" xfId="20" applyNumberFormat="1" applyFont="1" applyBorder="1" applyAlignment="1" applyProtection="1" quotePrefix="1">
      <alignment vertical="center"/>
      <protection hidden="1"/>
    </xf>
    <xf numFmtId="3" fontId="5" fillId="0" borderId="6" xfId="20" applyNumberFormat="1" applyFont="1" applyBorder="1" applyAlignment="1" applyProtection="1">
      <alignment/>
      <protection hidden="1"/>
    </xf>
    <xf numFmtId="3" fontId="5" fillId="0" borderId="1" xfId="20" applyNumberFormat="1" applyFont="1" applyBorder="1" applyAlignment="1" applyProtection="1">
      <alignment/>
      <protection hidden="1"/>
    </xf>
    <xf numFmtId="0" fontId="5" fillId="0" borderId="1" xfId="20" applyFont="1" applyBorder="1" applyAlignment="1" applyProtection="1">
      <alignment horizontal="left" vertical="center" indent="1"/>
      <protection hidden="1"/>
    </xf>
    <xf numFmtId="3" fontId="5" fillId="0" borderId="9" xfId="20" applyNumberFormat="1" applyFont="1" applyBorder="1" applyAlignment="1" applyProtection="1">
      <alignment vertical="center"/>
      <protection hidden="1"/>
    </xf>
    <xf numFmtId="3" fontId="5" fillId="0" borderId="9" xfId="20" applyNumberFormat="1" applyFont="1" applyBorder="1" applyAlignment="1" applyProtection="1">
      <alignment/>
      <protection hidden="1"/>
    </xf>
    <xf numFmtId="0" fontId="5" fillId="0" borderId="0" xfId="20" applyFont="1" applyBorder="1" applyAlignment="1" applyProtection="1">
      <alignment/>
      <protection hidden="1"/>
    </xf>
    <xf numFmtId="3" fontId="5" fillId="0" borderId="0" xfId="20" applyNumberFormat="1" applyFont="1" applyProtection="1">
      <alignment/>
      <protection hidden="1"/>
    </xf>
    <xf numFmtId="3" fontId="6" fillId="0" borderId="0" xfId="20" applyNumberFormat="1" applyFont="1" applyProtection="1">
      <alignment/>
      <protection hidden="1"/>
    </xf>
  </cellXfs>
  <cellStyles count="12">
    <cellStyle name="Normal" xfId="0"/>
    <cellStyle name="Comma" xfId="15"/>
    <cellStyle name="Comma [0]" xfId="16"/>
    <cellStyle name="Hyperlink" xfId="17"/>
    <cellStyle name="Followed Hyperlink" xfId="18"/>
    <cellStyle name="Normál_2007.05.rend.mód" xfId="19"/>
    <cellStyle name="Normál_KIAD_1.XLS" xfId="20"/>
    <cellStyle name="Normál_KIAD_1.XLS_1" xfId="21"/>
    <cellStyle name="Normal_tanusitv" xfId="22"/>
    <cellStyle name="Currency" xfId="23"/>
    <cellStyle name="Currency [0]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endm&#243;d2007\2007.05.rend.m&#243;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számú melléklet"/>
      <sheetName val="1a.számú melléklet "/>
      <sheetName val="2.számú melléklet"/>
      <sheetName val="2a.számú melléklet "/>
      <sheetName val="2b.számú melléklet"/>
      <sheetName val="2c.számú melléklet"/>
      <sheetName val="3.számú melléklet"/>
      <sheetName val="Oktatási ágazat össz."/>
      <sheetName val="3a.számú melléklet"/>
      <sheetName val="3b.számú melléklet"/>
      <sheetName val="3c.számú melléklet"/>
      <sheetName val="3d.számú melléklet"/>
      <sheetName val="3e.számú melléklet"/>
      <sheetName val="3f.számú melléklet"/>
      <sheetName val="3g.számú melléklet"/>
      <sheetName val="3h.számú melléklet"/>
      <sheetName val="4.számú melléklet"/>
      <sheetName val="4a.számú melléklet"/>
      <sheetName val="4b.mellékletBolgár"/>
      <sheetName val="4b.mellékletCigány"/>
      <sheetName val="4b.mellékletGörög"/>
      <sheetName val="4b.mellékletLengyel"/>
      <sheetName val="4b.mellékletNémet"/>
      <sheetName val="4b.mellékletÖrmény"/>
      <sheetName val="4b.mellékletRomán"/>
      <sheetName val="4b.mellékletRuszin"/>
      <sheetName val="4b.mellékletKisebbs.össz."/>
    </sheetNames>
    <sheetDataSet>
      <sheetData sheetId="6">
        <row r="8">
          <cell r="C8">
            <v>2225</v>
          </cell>
          <cell r="D8">
            <v>8</v>
          </cell>
          <cell r="E8">
            <v>2233</v>
          </cell>
        </row>
        <row r="10">
          <cell r="C10">
            <v>5060788</v>
          </cell>
          <cell r="D10">
            <v>4546</v>
          </cell>
          <cell r="E10">
            <v>5065334</v>
          </cell>
        </row>
        <row r="11">
          <cell r="C11">
            <v>1619514</v>
          </cell>
          <cell r="D11">
            <v>1454</v>
          </cell>
          <cell r="E11">
            <v>1620968</v>
          </cell>
        </row>
        <row r="16">
          <cell r="C16">
            <v>2085184</v>
          </cell>
          <cell r="D16">
            <v>2400</v>
          </cell>
          <cell r="E16">
            <v>2087584</v>
          </cell>
        </row>
        <row r="18">
          <cell r="C18">
            <v>0</v>
          </cell>
          <cell r="D18">
            <v>0</v>
          </cell>
          <cell r="E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</row>
        <row r="20">
          <cell r="C20">
            <v>1179</v>
          </cell>
          <cell r="D20">
            <v>0</v>
          </cell>
          <cell r="E20">
            <v>1179</v>
          </cell>
        </row>
        <row r="21">
          <cell r="C21">
            <v>0</v>
          </cell>
          <cell r="D21">
            <v>0</v>
          </cell>
          <cell r="E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</row>
        <row r="24">
          <cell r="C24">
            <v>14000</v>
          </cell>
          <cell r="D24">
            <v>0</v>
          </cell>
          <cell r="E24">
            <v>14000</v>
          </cell>
        </row>
        <row r="25">
          <cell r="C25">
            <v>0</v>
          </cell>
          <cell r="D25">
            <v>0</v>
          </cell>
          <cell r="E25">
            <v>0</v>
          </cell>
        </row>
        <row r="28">
          <cell r="C28">
            <v>0</v>
          </cell>
          <cell r="D28">
            <v>0</v>
          </cell>
          <cell r="E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</row>
        <row r="34">
          <cell r="C34">
            <v>0</v>
          </cell>
          <cell r="D34">
            <v>0</v>
          </cell>
          <cell r="E34">
            <v>0</v>
          </cell>
        </row>
        <row r="35">
          <cell r="C35">
            <v>434802</v>
          </cell>
          <cell r="D35">
            <v>0</v>
          </cell>
          <cell r="E35">
            <v>434802</v>
          </cell>
        </row>
        <row r="36">
          <cell r="C36">
            <v>4700</v>
          </cell>
          <cell r="D36">
            <v>0</v>
          </cell>
          <cell r="E36">
            <v>4700</v>
          </cell>
        </row>
        <row r="37">
          <cell r="C37">
            <v>27065</v>
          </cell>
          <cell r="D37">
            <v>0</v>
          </cell>
          <cell r="E37">
            <v>27065</v>
          </cell>
        </row>
        <row r="38">
          <cell r="C38">
            <v>358</v>
          </cell>
          <cell r="D38">
            <v>0</v>
          </cell>
          <cell r="E38">
            <v>358</v>
          </cell>
        </row>
        <row r="39">
          <cell r="C39">
            <v>76014</v>
          </cell>
          <cell r="D39">
            <v>0</v>
          </cell>
          <cell r="E39">
            <v>76014</v>
          </cell>
        </row>
        <row r="40">
          <cell r="C40">
            <v>803064</v>
          </cell>
          <cell r="D40">
            <v>0</v>
          </cell>
          <cell r="E40">
            <v>803064</v>
          </cell>
        </row>
        <row r="42">
          <cell r="C42">
            <v>258</v>
          </cell>
          <cell r="D42">
            <v>0</v>
          </cell>
          <cell r="E42">
            <v>258</v>
          </cell>
        </row>
        <row r="43">
          <cell r="D43">
            <v>0</v>
          </cell>
          <cell r="E43">
            <v>0</v>
          </cell>
        </row>
        <row r="44">
          <cell r="D44">
            <v>0</v>
          </cell>
          <cell r="E44">
            <v>0</v>
          </cell>
        </row>
        <row r="45">
          <cell r="D45">
            <v>0</v>
          </cell>
          <cell r="E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</row>
        <row r="49">
          <cell r="C49">
            <v>7439104</v>
          </cell>
          <cell r="D49">
            <v>8400</v>
          </cell>
          <cell r="E49">
            <v>7447504</v>
          </cell>
        </row>
      </sheetData>
      <sheetData sheetId="8">
        <row r="8">
          <cell r="C8">
            <v>1459.5</v>
          </cell>
          <cell r="D8">
            <v>0</v>
          </cell>
          <cell r="E8">
            <v>1459.5</v>
          </cell>
        </row>
        <row r="10">
          <cell r="C10">
            <v>3375162</v>
          </cell>
          <cell r="D10">
            <v>0</v>
          </cell>
          <cell r="E10">
            <v>3375162</v>
          </cell>
        </row>
        <row r="11">
          <cell r="C11">
            <v>1082075</v>
          </cell>
          <cell r="D11">
            <v>0</v>
          </cell>
          <cell r="E11">
            <v>1082075</v>
          </cell>
        </row>
        <row r="12">
          <cell r="C12">
            <v>943059</v>
          </cell>
          <cell r="D12">
            <v>0</v>
          </cell>
          <cell r="E12">
            <v>943059</v>
          </cell>
        </row>
        <row r="13">
          <cell r="C13">
            <v>97555</v>
          </cell>
          <cell r="D13">
            <v>0</v>
          </cell>
          <cell r="E13">
            <v>97555</v>
          </cell>
        </row>
        <row r="14">
          <cell r="C14">
            <v>34153</v>
          </cell>
          <cell r="D14">
            <v>0</v>
          </cell>
          <cell r="E14">
            <v>34153</v>
          </cell>
        </row>
        <row r="15">
          <cell r="C15">
            <v>7308</v>
          </cell>
          <cell r="D15">
            <v>0</v>
          </cell>
          <cell r="E15">
            <v>7308</v>
          </cell>
        </row>
        <row r="16">
          <cell r="C16">
            <v>1228810</v>
          </cell>
          <cell r="D16">
            <v>0</v>
          </cell>
          <cell r="E16">
            <v>1228810</v>
          </cell>
        </row>
        <row r="17">
          <cell r="C17">
            <v>0</v>
          </cell>
          <cell r="D17">
            <v>0</v>
          </cell>
          <cell r="E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</row>
        <row r="23">
          <cell r="C23">
            <v>5686047</v>
          </cell>
          <cell r="D23">
            <v>0</v>
          </cell>
          <cell r="E23">
            <v>5686047</v>
          </cell>
        </row>
        <row r="24">
          <cell r="C24">
            <v>5000</v>
          </cell>
          <cell r="D24">
            <v>0</v>
          </cell>
          <cell r="E24">
            <v>5000</v>
          </cell>
        </row>
        <row r="25">
          <cell r="C25">
            <v>0</v>
          </cell>
          <cell r="D25">
            <v>0</v>
          </cell>
          <cell r="E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</row>
        <row r="27">
          <cell r="E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</row>
        <row r="31">
          <cell r="C31">
            <v>5000</v>
          </cell>
          <cell r="D31">
            <v>0</v>
          </cell>
          <cell r="E31">
            <v>5000</v>
          </cell>
        </row>
        <row r="32">
          <cell r="C32">
            <v>5691047</v>
          </cell>
          <cell r="D32">
            <v>0</v>
          </cell>
          <cell r="E32">
            <v>5691047</v>
          </cell>
        </row>
        <row r="34">
          <cell r="C34">
            <v>0</v>
          </cell>
          <cell r="D34">
            <v>0</v>
          </cell>
          <cell r="E34">
            <v>0</v>
          </cell>
        </row>
        <row r="35">
          <cell r="C35">
            <v>256110</v>
          </cell>
          <cell r="D35">
            <v>0</v>
          </cell>
          <cell r="E35">
            <v>256110</v>
          </cell>
        </row>
        <row r="36">
          <cell r="C36">
            <v>0</v>
          </cell>
          <cell r="D36">
            <v>0</v>
          </cell>
          <cell r="E36">
            <v>0</v>
          </cell>
        </row>
        <row r="37">
          <cell r="C37">
            <v>10786</v>
          </cell>
          <cell r="D37">
            <v>0</v>
          </cell>
          <cell r="E37">
            <v>10786</v>
          </cell>
        </row>
        <row r="38">
          <cell r="C38">
            <v>52</v>
          </cell>
          <cell r="D38">
            <v>0</v>
          </cell>
          <cell r="E38">
            <v>52</v>
          </cell>
        </row>
        <row r="39">
          <cell r="C39">
            <v>46237</v>
          </cell>
          <cell r="D39">
            <v>0</v>
          </cell>
          <cell r="E39">
            <v>46237</v>
          </cell>
        </row>
        <row r="40">
          <cell r="C40">
            <v>0</v>
          </cell>
          <cell r="D40">
            <v>0</v>
          </cell>
          <cell r="E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</row>
        <row r="48">
          <cell r="C48">
            <v>313185</v>
          </cell>
          <cell r="D48">
            <v>0</v>
          </cell>
          <cell r="E48">
            <v>313185</v>
          </cell>
        </row>
        <row r="49">
          <cell r="C49">
            <v>5377862</v>
          </cell>
          <cell r="D49">
            <v>0</v>
          </cell>
          <cell r="E49">
            <v>5377862</v>
          </cell>
        </row>
        <row r="50">
          <cell r="C50">
            <v>2022272</v>
          </cell>
          <cell r="D50">
            <v>0</v>
          </cell>
          <cell r="E50">
            <v>2022272</v>
          </cell>
        </row>
        <row r="51">
          <cell r="C51">
            <v>53380</v>
          </cell>
          <cell r="D51">
            <v>0</v>
          </cell>
          <cell r="E51">
            <v>53380</v>
          </cell>
        </row>
        <row r="52">
          <cell r="C52">
            <v>5691047</v>
          </cell>
          <cell r="D52">
            <v>0</v>
          </cell>
          <cell r="E52">
            <v>5691047</v>
          </cell>
        </row>
      </sheetData>
      <sheetData sheetId="9">
        <row r="8">
          <cell r="C8">
            <v>166.5</v>
          </cell>
          <cell r="D8">
            <v>8</v>
          </cell>
          <cell r="E8">
            <v>174.5</v>
          </cell>
        </row>
        <row r="10">
          <cell r="C10">
            <v>340024</v>
          </cell>
          <cell r="D10">
            <v>4546</v>
          </cell>
          <cell r="E10">
            <v>344570</v>
          </cell>
        </row>
        <row r="11">
          <cell r="C11">
            <v>107914</v>
          </cell>
          <cell r="D11">
            <v>1454</v>
          </cell>
          <cell r="E11">
            <v>109368</v>
          </cell>
        </row>
        <row r="12">
          <cell r="C12">
            <v>94870</v>
          </cell>
          <cell r="D12">
            <v>1318</v>
          </cell>
          <cell r="E12">
            <v>96188</v>
          </cell>
        </row>
        <row r="13">
          <cell r="C13">
            <v>9110</v>
          </cell>
          <cell r="D13">
            <v>136</v>
          </cell>
          <cell r="E13">
            <v>9246</v>
          </cell>
        </row>
        <row r="14">
          <cell r="C14">
            <v>3324</v>
          </cell>
          <cell r="D14">
            <v>0</v>
          </cell>
          <cell r="E14">
            <v>3324</v>
          </cell>
        </row>
        <row r="15">
          <cell r="C15">
            <v>610</v>
          </cell>
          <cell r="D15">
            <v>0</v>
          </cell>
          <cell r="E15">
            <v>610</v>
          </cell>
        </row>
        <row r="16">
          <cell r="C16">
            <v>127249</v>
          </cell>
          <cell r="D16">
            <v>2400</v>
          </cell>
          <cell r="E16">
            <v>129649</v>
          </cell>
        </row>
        <row r="17">
          <cell r="C17">
            <v>0</v>
          </cell>
          <cell r="D17">
            <v>0</v>
          </cell>
          <cell r="E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</row>
        <row r="23">
          <cell r="C23">
            <v>575187</v>
          </cell>
          <cell r="D23">
            <v>8400</v>
          </cell>
          <cell r="E23">
            <v>583587</v>
          </cell>
        </row>
        <row r="24">
          <cell r="C24">
            <v>0</v>
          </cell>
          <cell r="D24">
            <v>0</v>
          </cell>
          <cell r="E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</row>
        <row r="27">
          <cell r="E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</row>
        <row r="32">
          <cell r="C32">
            <v>575187</v>
          </cell>
          <cell r="D32">
            <v>8400</v>
          </cell>
          <cell r="E32">
            <v>583587</v>
          </cell>
        </row>
        <row r="34">
          <cell r="C34">
            <v>0</v>
          </cell>
          <cell r="D34">
            <v>0</v>
          </cell>
          <cell r="E34">
            <v>0</v>
          </cell>
        </row>
        <row r="35">
          <cell r="C35">
            <v>48015</v>
          </cell>
          <cell r="D35">
            <v>0</v>
          </cell>
          <cell r="E35">
            <v>48015</v>
          </cell>
        </row>
        <row r="36">
          <cell r="C36">
            <v>4700</v>
          </cell>
          <cell r="D36">
            <v>0</v>
          </cell>
          <cell r="E36">
            <v>4700</v>
          </cell>
        </row>
        <row r="37">
          <cell r="C37">
            <v>1022</v>
          </cell>
          <cell r="D37">
            <v>0</v>
          </cell>
          <cell r="E37">
            <v>1022</v>
          </cell>
        </row>
        <row r="38">
          <cell r="C38">
            <v>0</v>
          </cell>
          <cell r="D38">
            <v>0</v>
          </cell>
          <cell r="E38">
            <v>0</v>
          </cell>
        </row>
        <row r="39">
          <cell r="C39">
            <v>6793</v>
          </cell>
          <cell r="D39">
            <v>0</v>
          </cell>
          <cell r="E39">
            <v>6793</v>
          </cell>
        </row>
        <row r="40">
          <cell r="C40">
            <v>0</v>
          </cell>
          <cell r="D40">
            <v>0</v>
          </cell>
          <cell r="E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</row>
        <row r="48">
          <cell r="C48">
            <v>55830</v>
          </cell>
          <cell r="D48">
            <v>0</v>
          </cell>
          <cell r="E48">
            <v>55830</v>
          </cell>
        </row>
        <row r="49">
          <cell r="C49">
            <v>519357</v>
          </cell>
          <cell r="D49">
            <v>8400</v>
          </cell>
          <cell r="E49">
            <v>527757</v>
          </cell>
        </row>
        <row r="50">
          <cell r="C50">
            <v>172116</v>
          </cell>
          <cell r="D50">
            <v>0</v>
          </cell>
          <cell r="E50">
            <v>172116</v>
          </cell>
        </row>
        <row r="51">
          <cell r="C51">
            <v>0</v>
          </cell>
          <cell r="D51">
            <v>0</v>
          </cell>
          <cell r="E51">
            <v>0</v>
          </cell>
        </row>
        <row r="52">
          <cell r="C52">
            <v>575187</v>
          </cell>
          <cell r="D52">
            <v>8400</v>
          </cell>
          <cell r="E52">
            <v>583587</v>
          </cell>
        </row>
      </sheetData>
      <sheetData sheetId="10">
        <row r="8">
          <cell r="C8">
            <v>385.5</v>
          </cell>
          <cell r="D8">
            <v>0</v>
          </cell>
          <cell r="E8">
            <v>385.5</v>
          </cell>
        </row>
        <row r="10">
          <cell r="C10">
            <v>839704</v>
          </cell>
          <cell r="D10">
            <v>0</v>
          </cell>
          <cell r="E10">
            <v>839704</v>
          </cell>
        </row>
        <row r="11">
          <cell r="C11">
            <v>267104</v>
          </cell>
          <cell r="D11">
            <v>0</v>
          </cell>
          <cell r="E11">
            <v>267104</v>
          </cell>
        </row>
        <row r="12">
          <cell r="C12">
            <v>230545</v>
          </cell>
          <cell r="D12">
            <v>0</v>
          </cell>
          <cell r="E12">
            <v>230545</v>
          </cell>
        </row>
        <row r="13">
          <cell r="C13">
            <v>23851</v>
          </cell>
          <cell r="D13">
            <v>0</v>
          </cell>
          <cell r="E13">
            <v>23851</v>
          </cell>
        </row>
        <row r="14">
          <cell r="C14">
            <v>9203</v>
          </cell>
          <cell r="D14">
            <v>0</v>
          </cell>
          <cell r="E14">
            <v>9203</v>
          </cell>
        </row>
        <row r="15">
          <cell r="C15">
            <v>3505</v>
          </cell>
          <cell r="D15">
            <v>0</v>
          </cell>
          <cell r="E15">
            <v>3505</v>
          </cell>
        </row>
        <row r="16">
          <cell r="C16">
            <v>522859</v>
          </cell>
          <cell r="D16">
            <v>0</v>
          </cell>
          <cell r="E16">
            <v>522859</v>
          </cell>
        </row>
        <row r="17">
          <cell r="C17">
            <v>1179</v>
          </cell>
          <cell r="D17">
            <v>0</v>
          </cell>
          <cell r="E17">
            <v>1179</v>
          </cell>
        </row>
        <row r="18">
          <cell r="C18">
            <v>0</v>
          </cell>
          <cell r="D18">
            <v>0</v>
          </cell>
          <cell r="E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</row>
        <row r="20">
          <cell r="C20">
            <v>1179</v>
          </cell>
          <cell r="D20">
            <v>0</v>
          </cell>
          <cell r="E20">
            <v>1179</v>
          </cell>
        </row>
        <row r="21">
          <cell r="C21">
            <v>0</v>
          </cell>
          <cell r="D21">
            <v>0</v>
          </cell>
          <cell r="E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</row>
        <row r="23">
          <cell r="C23">
            <v>1630846</v>
          </cell>
          <cell r="D23">
            <v>0</v>
          </cell>
          <cell r="E23">
            <v>1630846</v>
          </cell>
        </row>
        <row r="24">
          <cell r="C24">
            <v>9000</v>
          </cell>
          <cell r="D24">
            <v>0</v>
          </cell>
          <cell r="E24">
            <v>9000</v>
          </cell>
        </row>
        <row r="25">
          <cell r="C25">
            <v>0</v>
          </cell>
          <cell r="D25">
            <v>0</v>
          </cell>
          <cell r="E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</row>
        <row r="27">
          <cell r="E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</row>
        <row r="31">
          <cell r="C31">
            <v>9000</v>
          </cell>
          <cell r="D31">
            <v>0</v>
          </cell>
          <cell r="E31">
            <v>9000</v>
          </cell>
        </row>
        <row r="32">
          <cell r="C32">
            <v>1639846</v>
          </cell>
          <cell r="D32">
            <v>0</v>
          </cell>
          <cell r="E32">
            <v>1639846</v>
          </cell>
        </row>
        <row r="34">
          <cell r="C34">
            <v>0</v>
          </cell>
          <cell r="D34">
            <v>0</v>
          </cell>
          <cell r="E34">
            <v>0</v>
          </cell>
        </row>
        <row r="35">
          <cell r="C35">
            <v>67194</v>
          </cell>
          <cell r="D35">
            <v>0</v>
          </cell>
          <cell r="E35">
            <v>67194</v>
          </cell>
        </row>
        <row r="36">
          <cell r="C36">
            <v>0</v>
          </cell>
          <cell r="D36">
            <v>0</v>
          </cell>
          <cell r="E36">
            <v>0</v>
          </cell>
        </row>
        <row r="37">
          <cell r="C37">
            <v>14532</v>
          </cell>
          <cell r="D37">
            <v>0</v>
          </cell>
          <cell r="E37">
            <v>14532</v>
          </cell>
        </row>
        <row r="38">
          <cell r="C38">
            <v>273</v>
          </cell>
          <cell r="D38">
            <v>0</v>
          </cell>
          <cell r="E38">
            <v>273</v>
          </cell>
        </row>
        <row r="39">
          <cell r="C39">
            <v>10454</v>
          </cell>
          <cell r="D39">
            <v>0</v>
          </cell>
          <cell r="E39">
            <v>10454</v>
          </cell>
        </row>
        <row r="40">
          <cell r="C40">
            <v>803064</v>
          </cell>
          <cell r="D40">
            <v>0</v>
          </cell>
          <cell r="E40">
            <v>803064</v>
          </cell>
        </row>
        <row r="41">
          <cell r="C41">
            <v>0</v>
          </cell>
          <cell r="D41">
            <v>0</v>
          </cell>
          <cell r="E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</row>
        <row r="48">
          <cell r="C48">
            <v>895517</v>
          </cell>
          <cell r="D48">
            <v>0</v>
          </cell>
          <cell r="E48">
            <v>895517</v>
          </cell>
        </row>
        <row r="49">
          <cell r="C49">
            <v>744329</v>
          </cell>
          <cell r="D49">
            <v>0</v>
          </cell>
          <cell r="E49">
            <v>744329</v>
          </cell>
        </row>
        <row r="50">
          <cell r="C50">
            <v>152185</v>
          </cell>
          <cell r="D50">
            <v>0</v>
          </cell>
          <cell r="E50">
            <v>152185</v>
          </cell>
        </row>
        <row r="51">
          <cell r="C51">
            <v>0</v>
          </cell>
          <cell r="D51">
            <v>0</v>
          </cell>
          <cell r="E51">
            <v>0</v>
          </cell>
        </row>
        <row r="52">
          <cell r="C52">
            <v>1639846</v>
          </cell>
          <cell r="D52">
            <v>0</v>
          </cell>
          <cell r="E52">
            <v>1639846</v>
          </cell>
        </row>
      </sheetData>
      <sheetData sheetId="11">
        <row r="8">
          <cell r="C8">
            <v>79</v>
          </cell>
          <cell r="D8">
            <v>0</v>
          </cell>
          <cell r="E8">
            <v>79</v>
          </cell>
        </row>
        <row r="10">
          <cell r="C10">
            <v>193506</v>
          </cell>
          <cell r="D10">
            <v>0</v>
          </cell>
          <cell r="E10">
            <v>193506</v>
          </cell>
        </row>
        <row r="11">
          <cell r="C11">
            <v>62177</v>
          </cell>
          <cell r="D11">
            <v>0</v>
          </cell>
          <cell r="E11">
            <v>62177</v>
          </cell>
        </row>
        <row r="12">
          <cell r="C12">
            <v>54400</v>
          </cell>
          <cell r="D12">
            <v>0</v>
          </cell>
          <cell r="E12">
            <v>54400</v>
          </cell>
        </row>
        <row r="13">
          <cell r="C13">
            <v>5628</v>
          </cell>
          <cell r="D13">
            <v>0</v>
          </cell>
          <cell r="E13">
            <v>5628</v>
          </cell>
        </row>
        <row r="14">
          <cell r="C14">
            <v>1849</v>
          </cell>
          <cell r="D14">
            <v>0</v>
          </cell>
          <cell r="E14">
            <v>1849</v>
          </cell>
        </row>
        <row r="15">
          <cell r="C15">
            <v>300</v>
          </cell>
          <cell r="D15">
            <v>0</v>
          </cell>
          <cell r="E15">
            <v>300</v>
          </cell>
        </row>
        <row r="16">
          <cell r="C16">
            <v>89898</v>
          </cell>
          <cell r="D16">
            <v>0</v>
          </cell>
          <cell r="E16">
            <v>89898</v>
          </cell>
        </row>
        <row r="17">
          <cell r="C17">
            <v>0</v>
          </cell>
          <cell r="D17">
            <v>0</v>
          </cell>
          <cell r="E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</row>
        <row r="23">
          <cell r="C23">
            <v>345581</v>
          </cell>
          <cell r="D23">
            <v>0</v>
          </cell>
          <cell r="E23">
            <v>345581</v>
          </cell>
        </row>
        <row r="24">
          <cell r="C24">
            <v>0</v>
          </cell>
          <cell r="D24">
            <v>0</v>
          </cell>
          <cell r="E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</row>
        <row r="27">
          <cell r="E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</row>
        <row r="32">
          <cell r="C32">
            <v>345581</v>
          </cell>
          <cell r="D32">
            <v>0</v>
          </cell>
          <cell r="E32">
            <v>345581</v>
          </cell>
        </row>
        <row r="34">
          <cell r="C34">
            <v>0</v>
          </cell>
          <cell r="D34">
            <v>0</v>
          </cell>
          <cell r="E34">
            <v>0</v>
          </cell>
        </row>
        <row r="35">
          <cell r="C35">
            <v>20742</v>
          </cell>
          <cell r="D35">
            <v>0</v>
          </cell>
          <cell r="E35">
            <v>20742</v>
          </cell>
        </row>
        <row r="36">
          <cell r="C36">
            <v>0</v>
          </cell>
          <cell r="D36">
            <v>0</v>
          </cell>
          <cell r="E36">
            <v>0</v>
          </cell>
        </row>
        <row r="37">
          <cell r="C37">
            <v>288</v>
          </cell>
          <cell r="D37">
            <v>0</v>
          </cell>
          <cell r="E37">
            <v>288</v>
          </cell>
        </row>
        <row r="38">
          <cell r="C38">
            <v>20</v>
          </cell>
          <cell r="D38">
            <v>0</v>
          </cell>
          <cell r="E38">
            <v>20</v>
          </cell>
        </row>
        <row r="39">
          <cell r="C39">
            <v>7426</v>
          </cell>
          <cell r="D39">
            <v>0</v>
          </cell>
          <cell r="E39">
            <v>7426</v>
          </cell>
        </row>
        <row r="40">
          <cell r="C40">
            <v>0</v>
          </cell>
          <cell r="D40">
            <v>0</v>
          </cell>
          <cell r="E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</row>
        <row r="48">
          <cell r="C48">
            <v>28476</v>
          </cell>
          <cell r="D48">
            <v>0</v>
          </cell>
          <cell r="E48">
            <v>28476</v>
          </cell>
        </row>
        <row r="49">
          <cell r="C49">
            <v>317105</v>
          </cell>
          <cell r="D49">
            <v>0</v>
          </cell>
          <cell r="E49">
            <v>317105</v>
          </cell>
        </row>
        <row r="50">
          <cell r="C50">
            <v>159433</v>
          </cell>
          <cell r="D50">
            <v>0</v>
          </cell>
          <cell r="E50">
            <v>159433</v>
          </cell>
        </row>
        <row r="51">
          <cell r="C51">
            <v>0</v>
          </cell>
          <cell r="D51">
            <v>0</v>
          </cell>
          <cell r="E51">
            <v>0</v>
          </cell>
        </row>
        <row r="52">
          <cell r="C52">
            <v>345581</v>
          </cell>
          <cell r="D52">
            <v>0</v>
          </cell>
          <cell r="E52">
            <v>345581</v>
          </cell>
        </row>
      </sheetData>
      <sheetData sheetId="12">
        <row r="8">
          <cell r="C8">
            <v>57</v>
          </cell>
          <cell r="D8">
            <v>0</v>
          </cell>
          <cell r="E8">
            <v>57</v>
          </cell>
        </row>
        <row r="10">
          <cell r="C10">
            <v>138357</v>
          </cell>
          <cell r="D10">
            <v>0</v>
          </cell>
          <cell r="E10">
            <v>138357</v>
          </cell>
        </row>
        <row r="11">
          <cell r="C11">
            <v>44375</v>
          </cell>
          <cell r="D11">
            <v>0</v>
          </cell>
          <cell r="E11">
            <v>44375</v>
          </cell>
        </row>
        <row r="12">
          <cell r="C12">
            <v>38747</v>
          </cell>
          <cell r="D12">
            <v>0</v>
          </cell>
          <cell r="E12">
            <v>38747</v>
          </cell>
        </row>
        <row r="13">
          <cell r="C13">
            <v>4009</v>
          </cell>
          <cell r="D13">
            <v>0</v>
          </cell>
          <cell r="E13">
            <v>4009</v>
          </cell>
        </row>
        <row r="14">
          <cell r="C14">
            <v>1334</v>
          </cell>
          <cell r="D14">
            <v>0</v>
          </cell>
          <cell r="E14">
            <v>1334</v>
          </cell>
        </row>
        <row r="15">
          <cell r="C15">
            <v>285</v>
          </cell>
          <cell r="D15">
            <v>0</v>
          </cell>
          <cell r="E15">
            <v>285</v>
          </cell>
        </row>
        <row r="16">
          <cell r="C16">
            <v>46003</v>
          </cell>
          <cell r="D16">
            <v>0</v>
          </cell>
          <cell r="E16">
            <v>46003</v>
          </cell>
        </row>
        <row r="17">
          <cell r="C17">
            <v>0</v>
          </cell>
          <cell r="D17">
            <v>0</v>
          </cell>
          <cell r="E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</row>
        <row r="23">
          <cell r="C23">
            <v>228735</v>
          </cell>
          <cell r="D23">
            <v>0</v>
          </cell>
          <cell r="E23">
            <v>228735</v>
          </cell>
        </row>
        <row r="24">
          <cell r="C24">
            <v>0</v>
          </cell>
          <cell r="D24">
            <v>0</v>
          </cell>
          <cell r="E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</row>
        <row r="27">
          <cell r="E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</row>
        <row r="32">
          <cell r="C32">
            <v>228735</v>
          </cell>
          <cell r="D32">
            <v>0</v>
          </cell>
          <cell r="E32">
            <v>228735</v>
          </cell>
        </row>
        <row r="34">
          <cell r="C34">
            <v>0</v>
          </cell>
          <cell r="D34">
            <v>0</v>
          </cell>
          <cell r="E34">
            <v>0</v>
          </cell>
        </row>
        <row r="35">
          <cell r="C35">
            <v>9492</v>
          </cell>
          <cell r="D35">
            <v>0</v>
          </cell>
          <cell r="E35">
            <v>9492</v>
          </cell>
        </row>
        <row r="36">
          <cell r="C36">
            <v>0</v>
          </cell>
          <cell r="D36">
            <v>0</v>
          </cell>
          <cell r="E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</row>
        <row r="38">
          <cell r="C38">
            <v>3</v>
          </cell>
          <cell r="D38">
            <v>0</v>
          </cell>
          <cell r="E38">
            <v>3</v>
          </cell>
        </row>
        <row r="39">
          <cell r="C39">
            <v>2704</v>
          </cell>
          <cell r="D39">
            <v>0</v>
          </cell>
          <cell r="E39">
            <v>2704</v>
          </cell>
        </row>
        <row r="40">
          <cell r="C40">
            <v>0</v>
          </cell>
          <cell r="D40">
            <v>0</v>
          </cell>
          <cell r="E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</row>
        <row r="42">
          <cell r="C42">
            <v>258</v>
          </cell>
          <cell r="D42">
            <v>0</v>
          </cell>
          <cell r="E42">
            <v>258</v>
          </cell>
        </row>
        <row r="43">
          <cell r="C43">
            <v>0</v>
          </cell>
          <cell r="D43">
            <v>0</v>
          </cell>
          <cell r="E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</row>
        <row r="48">
          <cell r="C48">
            <v>12457</v>
          </cell>
          <cell r="D48">
            <v>0</v>
          </cell>
          <cell r="E48">
            <v>12457</v>
          </cell>
        </row>
        <row r="49">
          <cell r="C49">
            <v>216278</v>
          </cell>
          <cell r="D49">
            <v>0</v>
          </cell>
          <cell r="E49">
            <v>216278</v>
          </cell>
        </row>
        <row r="50">
          <cell r="C50">
            <v>93330</v>
          </cell>
          <cell r="D50">
            <v>0</v>
          </cell>
          <cell r="E50">
            <v>93330</v>
          </cell>
        </row>
        <row r="51">
          <cell r="C51">
            <v>0</v>
          </cell>
          <cell r="D51">
            <v>0</v>
          </cell>
          <cell r="E51">
            <v>0</v>
          </cell>
        </row>
        <row r="52">
          <cell r="C52">
            <v>228735</v>
          </cell>
          <cell r="D52">
            <v>0</v>
          </cell>
          <cell r="E52">
            <v>228735</v>
          </cell>
        </row>
      </sheetData>
      <sheetData sheetId="13">
        <row r="8">
          <cell r="C8">
            <v>51.5</v>
          </cell>
          <cell r="D8">
            <v>0</v>
          </cell>
          <cell r="E8">
            <v>51.5</v>
          </cell>
        </row>
        <row r="10">
          <cell r="C10">
            <v>124221</v>
          </cell>
          <cell r="D10">
            <v>0</v>
          </cell>
          <cell r="E10">
            <v>124221</v>
          </cell>
        </row>
        <row r="11">
          <cell r="C11">
            <v>40072</v>
          </cell>
          <cell r="D11">
            <v>0</v>
          </cell>
          <cell r="E11">
            <v>40072</v>
          </cell>
        </row>
        <row r="12">
          <cell r="C12">
            <v>34981</v>
          </cell>
          <cell r="D12">
            <v>0</v>
          </cell>
          <cell r="E12">
            <v>34981</v>
          </cell>
        </row>
        <row r="13">
          <cell r="C13">
            <v>3619</v>
          </cell>
          <cell r="D13">
            <v>0</v>
          </cell>
          <cell r="E13">
            <v>3619</v>
          </cell>
        </row>
        <row r="14">
          <cell r="C14">
            <v>1182</v>
          </cell>
          <cell r="D14">
            <v>0</v>
          </cell>
          <cell r="E14">
            <v>1182</v>
          </cell>
        </row>
        <row r="15">
          <cell r="C15">
            <v>290</v>
          </cell>
          <cell r="D15">
            <v>0</v>
          </cell>
          <cell r="E15">
            <v>290</v>
          </cell>
        </row>
        <row r="16">
          <cell r="C16">
            <v>34221</v>
          </cell>
          <cell r="D16">
            <v>0</v>
          </cell>
          <cell r="E16">
            <v>34221</v>
          </cell>
        </row>
        <row r="17">
          <cell r="C17">
            <v>0</v>
          </cell>
          <cell r="D17">
            <v>0</v>
          </cell>
          <cell r="E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</row>
        <row r="23">
          <cell r="C23">
            <v>198514</v>
          </cell>
          <cell r="D23">
            <v>0</v>
          </cell>
          <cell r="E23">
            <v>198514</v>
          </cell>
        </row>
        <row r="24">
          <cell r="C24">
            <v>0</v>
          </cell>
          <cell r="D24">
            <v>0</v>
          </cell>
          <cell r="E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</row>
        <row r="27">
          <cell r="E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</row>
        <row r="32">
          <cell r="C32">
            <v>198514</v>
          </cell>
          <cell r="D32">
            <v>0</v>
          </cell>
          <cell r="E32">
            <v>198514</v>
          </cell>
        </row>
        <row r="34">
          <cell r="C34">
            <v>0</v>
          </cell>
          <cell r="D34">
            <v>0</v>
          </cell>
          <cell r="E34">
            <v>0</v>
          </cell>
        </row>
        <row r="35">
          <cell r="C35">
            <v>6678</v>
          </cell>
          <cell r="D35">
            <v>0</v>
          </cell>
          <cell r="E35">
            <v>6678</v>
          </cell>
        </row>
        <row r="36">
          <cell r="C36">
            <v>0</v>
          </cell>
          <cell r="D36">
            <v>0</v>
          </cell>
          <cell r="E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</row>
        <row r="39">
          <cell r="C39">
            <v>1188</v>
          </cell>
          <cell r="D39">
            <v>0</v>
          </cell>
          <cell r="E39">
            <v>1188</v>
          </cell>
        </row>
        <row r="40">
          <cell r="C40">
            <v>0</v>
          </cell>
          <cell r="D40">
            <v>0</v>
          </cell>
          <cell r="E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</row>
        <row r="48">
          <cell r="C48">
            <v>7866</v>
          </cell>
          <cell r="D48">
            <v>0</v>
          </cell>
          <cell r="E48">
            <v>7866</v>
          </cell>
        </row>
        <row r="49">
          <cell r="C49">
            <v>190648</v>
          </cell>
          <cell r="D49">
            <v>0</v>
          </cell>
          <cell r="E49">
            <v>190648</v>
          </cell>
        </row>
        <row r="50">
          <cell r="C50">
            <v>67916</v>
          </cell>
          <cell r="D50">
            <v>0</v>
          </cell>
          <cell r="E50">
            <v>67916</v>
          </cell>
        </row>
        <row r="51">
          <cell r="C51">
            <v>0</v>
          </cell>
          <cell r="D51">
            <v>0</v>
          </cell>
          <cell r="E51">
            <v>0</v>
          </cell>
        </row>
        <row r="52">
          <cell r="C52">
            <v>198514</v>
          </cell>
          <cell r="D52">
            <v>0</v>
          </cell>
          <cell r="E52">
            <v>198514</v>
          </cell>
        </row>
      </sheetData>
      <sheetData sheetId="14">
        <row r="8">
          <cell r="C8">
            <v>13</v>
          </cell>
          <cell r="D8">
            <v>0</v>
          </cell>
          <cell r="E8">
            <v>13</v>
          </cell>
        </row>
        <row r="10">
          <cell r="C10">
            <v>23861</v>
          </cell>
          <cell r="D10">
            <v>0</v>
          </cell>
          <cell r="E10">
            <v>23861</v>
          </cell>
        </row>
        <row r="11">
          <cell r="C11">
            <v>7643</v>
          </cell>
          <cell r="D11">
            <v>0</v>
          </cell>
          <cell r="E11">
            <v>7643</v>
          </cell>
        </row>
        <row r="12">
          <cell r="C12">
            <v>6639</v>
          </cell>
          <cell r="D12">
            <v>0</v>
          </cell>
          <cell r="E12">
            <v>6639</v>
          </cell>
        </row>
        <row r="13">
          <cell r="C13">
            <v>670</v>
          </cell>
          <cell r="D13">
            <v>0</v>
          </cell>
          <cell r="E13">
            <v>670</v>
          </cell>
        </row>
        <row r="14">
          <cell r="C14">
            <v>304</v>
          </cell>
          <cell r="D14">
            <v>0</v>
          </cell>
          <cell r="E14">
            <v>304</v>
          </cell>
        </row>
        <row r="15">
          <cell r="C15">
            <v>30</v>
          </cell>
          <cell r="D15">
            <v>0</v>
          </cell>
          <cell r="E15">
            <v>30</v>
          </cell>
        </row>
        <row r="16">
          <cell r="C16">
            <v>10939</v>
          </cell>
          <cell r="D16">
            <v>0</v>
          </cell>
          <cell r="E16">
            <v>10939</v>
          </cell>
        </row>
        <row r="17">
          <cell r="C17">
            <v>0</v>
          </cell>
          <cell r="D17">
            <v>0</v>
          </cell>
          <cell r="E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</row>
        <row r="23">
          <cell r="C23">
            <v>42443</v>
          </cell>
          <cell r="D23">
            <v>0</v>
          </cell>
          <cell r="E23">
            <v>42443</v>
          </cell>
        </row>
        <row r="24">
          <cell r="C24">
            <v>0</v>
          </cell>
          <cell r="D24">
            <v>0</v>
          </cell>
          <cell r="E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</row>
        <row r="27">
          <cell r="E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</row>
        <row r="32">
          <cell r="C32">
            <v>42443</v>
          </cell>
          <cell r="D32">
            <v>0</v>
          </cell>
          <cell r="E32">
            <v>42443</v>
          </cell>
        </row>
        <row r="34">
          <cell r="C34">
            <v>0</v>
          </cell>
          <cell r="D34">
            <v>0</v>
          </cell>
          <cell r="E34">
            <v>0</v>
          </cell>
        </row>
        <row r="35">
          <cell r="C35">
            <v>9952</v>
          </cell>
          <cell r="D35">
            <v>0</v>
          </cell>
          <cell r="E35">
            <v>9952</v>
          </cell>
        </row>
        <row r="36">
          <cell r="C36">
            <v>0</v>
          </cell>
          <cell r="D36">
            <v>0</v>
          </cell>
          <cell r="E36">
            <v>0</v>
          </cell>
        </row>
        <row r="37">
          <cell r="C37">
            <v>163</v>
          </cell>
          <cell r="D37">
            <v>0</v>
          </cell>
          <cell r="E37">
            <v>163</v>
          </cell>
        </row>
        <row r="38">
          <cell r="C38">
            <v>2</v>
          </cell>
          <cell r="D38">
            <v>0</v>
          </cell>
          <cell r="E38">
            <v>2</v>
          </cell>
        </row>
        <row r="39">
          <cell r="C39">
            <v>0</v>
          </cell>
          <cell r="D39">
            <v>0</v>
          </cell>
          <cell r="E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</row>
        <row r="48">
          <cell r="C48">
            <v>10117</v>
          </cell>
          <cell r="D48">
            <v>0</v>
          </cell>
          <cell r="E48">
            <v>10117</v>
          </cell>
        </row>
        <row r="49">
          <cell r="C49">
            <v>32326</v>
          </cell>
          <cell r="D49">
            <v>0</v>
          </cell>
          <cell r="E49">
            <v>32326</v>
          </cell>
        </row>
        <row r="50">
          <cell r="C50">
            <v>19409</v>
          </cell>
          <cell r="D50">
            <v>0</v>
          </cell>
          <cell r="E50">
            <v>19409</v>
          </cell>
        </row>
        <row r="51">
          <cell r="C51">
            <v>0</v>
          </cell>
          <cell r="D51">
            <v>0</v>
          </cell>
          <cell r="E51">
            <v>0</v>
          </cell>
        </row>
        <row r="52">
          <cell r="C52">
            <v>42443</v>
          </cell>
          <cell r="D52">
            <v>0</v>
          </cell>
          <cell r="E52">
            <v>42443</v>
          </cell>
        </row>
      </sheetData>
      <sheetData sheetId="15">
        <row r="8">
          <cell r="C8">
            <v>13</v>
          </cell>
          <cell r="D8">
            <v>0</v>
          </cell>
          <cell r="E8">
            <v>13</v>
          </cell>
        </row>
        <row r="10">
          <cell r="C10">
            <v>25953</v>
          </cell>
          <cell r="D10">
            <v>0</v>
          </cell>
          <cell r="E10">
            <v>25953</v>
          </cell>
        </row>
        <row r="11">
          <cell r="C11">
            <v>8154</v>
          </cell>
          <cell r="D11">
            <v>0</v>
          </cell>
          <cell r="E11">
            <v>8154</v>
          </cell>
        </row>
        <row r="12">
          <cell r="C12">
            <v>7111</v>
          </cell>
          <cell r="D12">
            <v>0</v>
          </cell>
          <cell r="E12">
            <v>7111</v>
          </cell>
        </row>
        <row r="13">
          <cell r="C13">
            <v>709</v>
          </cell>
          <cell r="D13">
            <v>0</v>
          </cell>
          <cell r="E13">
            <v>709</v>
          </cell>
        </row>
        <row r="14">
          <cell r="C14">
            <v>304</v>
          </cell>
          <cell r="D14">
            <v>0</v>
          </cell>
          <cell r="E14">
            <v>304</v>
          </cell>
        </row>
        <row r="15">
          <cell r="C15">
            <v>30</v>
          </cell>
          <cell r="D15">
            <v>0</v>
          </cell>
          <cell r="E15">
            <v>30</v>
          </cell>
        </row>
        <row r="16">
          <cell r="C16">
            <v>25205</v>
          </cell>
          <cell r="D16">
            <v>0</v>
          </cell>
          <cell r="E16">
            <v>25205</v>
          </cell>
        </row>
        <row r="17">
          <cell r="C17">
            <v>0</v>
          </cell>
          <cell r="D17">
            <v>0</v>
          </cell>
          <cell r="E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</row>
        <row r="23">
          <cell r="C23">
            <v>59312</v>
          </cell>
          <cell r="D23">
            <v>0</v>
          </cell>
          <cell r="E23">
            <v>59312</v>
          </cell>
        </row>
        <row r="24">
          <cell r="C24">
            <v>0</v>
          </cell>
          <cell r="D24">
            <v>0</v>
          </cell>
          <cell r="E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</row>
        <row r="27">
          <cell r="E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</row>
        <row r="32">
          <cell r="C32">
            <v>59312</v>
          </cell>
          <cell r="D32">
            <v>0</v>
          </cell>
          <cell r="E32">
            <v>59312</v>
          </cell>
        </row>
        <row r="34">
          <cell r="C34">
            <v>0</v>
          </cell>
          <cell r="D34">
            <v>0</v>
          </cell>
          <cell r="E34">
            <v>0</v>
          </cell>
        </row>
        <row r="35">
          <cell r="C35">
            <v>16619</v>
          </cell>
          <cell r="D35">
            <v>0</v>
          </cell>
          <cell r="E35">
            <v>16619</v>
          </cell>
        </row>
        <row r="36">
          <cell r="C36">
            <v>0</v>
          </cell>
          <cell r="D36">
            <v>0</v>
          </cell>
          <cell r="E36">
            <v>0</v>
          </cell>
        </row>
        <row r="37">
          <cell r="C37">
            <v>274</v>
          </cell>
          <cell r="D37">
            <v>0</v>
          </cell>
          <cell r="E37">
            <v>274</v>
          </cell>
        </row>
        <row r="38">
          <cell r="C38">
            <v>8</v>
          </cell>
          <cell r="D38">
            <v>0</v>
          </cell>
          <cell r="E38">
            <v>8</v>
          </cell>
        </row>
        <row r="39">
          <cell r="C39">
            <v>1212</v>
          </cell>
          <cell r="D39">
            <v>0</v>
          </cell>
          <cell r="E39">
            <v>1212</v>
          </cell>
        </row>
        <row r="40">
          <cell r="C40">
            <v>0</v>
          </cell>
          <cell r="D40">
            <v>0</v>
          </cell>
          <cell r="E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</row>
        <row r="48">
          <cell r="C48">
            <v>18113</v>
          </cell>
          <cell r="D48">
            <v>0</v>
          </cell>
          <cell r="E48">
            <v>18113</v>
          </cell>
        </row>
        <row r="49">
          <cell r="C49">
            <v>41199</v>
          </cell>
          <cell r="D49">
            <v>0</v>
          </cell>
          <cell r="E49">
            <v>41199</v>
          </cell>
        </row>
        <row r="50">
          <cell r="C50">
            <v>25584</v>
          </cell>
          <cell r="D50">
            <v>0</v>
          </cell>
          <cell r="E50">
            <v>25584</v>
          </cell>
        </row>
        <row r="51">
          <cell r="C51">
            <v>0</v>
          </cell>
          <cell r="D51">
            <v>0</v>
          </cell>
          <cell r="E51">
            <v>0</v>
          </cell>
        </row>
        <row r="52">
          <cell r="C52">
            <v>59312</v>
          </cell>
          <cell r="D52">
            <v>0</v>
          </cell>
          <cell r="E52">
            <v>59312</v>
          </cell>
        </row>
      </sheetData>
      <sheetData sheetId="16">
        <row r="7">
          <cell r="C7">
            <v>223</v>
          </cell>
          <cell r="D7">
            <v>0</v>
          </cell>
          <cell r="E7">
            <v>223</v>
          </cell>
        </row>
        <row r="9">
          <cell r="C9">
            <v>872096</v>
          </cell>
          <cell r="D9">
            <v>0</v>
          </cell>
          <cell r="E9">
            <v>872096</v>
          </cell>
        </row>
        <row r="10">
          <cell r="C10">
            <v>282144</v>
          </cell>
          <cell r="D10">
            <v>0</v>
          </cell>
          <cell r="E10">
            <v>282144</v>
          </cell>
        </row>
        <row r="11">
          <cell r="C11">
            <v>2520746</v>
          </cell>
          <cell r="D11">
            <v>0</v>
          </cell>
          <cell r="E11">
            <v>2520746</v>
          </cell>
        </row>
        <row r="12">
          <cell r="C12">
            <v>106920</v>
          </cell>
          <cell r="D12">
            <v>0</v>
          </cell>
          <cell r="E12">
            <v>106920</v>
          </cell>
        </row>
        <row r="14">
          <cell r="C14">
            <v>0</v>
          </cell>
          <cell r="D14">
            <v>0</v>
          </cell>
          <cell r="E14">
            <v>0</v>
          </cell>
        </row>
        <row r="15">
          <cell r="C15">
            <v>347380</v>
          </cell>
          <cell r="D15">
            <v>0</v>
          </cell>
          <cell r="E15">
            <v>347380</v>
          </cell>
        </row>
        <row r="19">
          <cell r="C19">
            <v>527056</v>
          </cell>
          <cell r="D19">
            <v>0</v>
          </cell>
          <cell r="E19">
            <v>527056</v>
          </cell>
        </row>
        <row r="20">
          <cell r="C20">
            <v>29515</v>
          </cell>
          <cell r="D20">
            <v>0</v>
          </cell>
          <cell r="E20">
            <v>29515</v>
          </cell>
        </row>
        <row r="22">
          <cell r="C22">
            <v>0</v>
          </cell>
          <cell r="D22">
            <v>0</v>
          </cell>
          <cell r="E22">
            <v>0</v>
          </cell>
        </row>
        <row r="23">
          <cell r="C23">
            <v>60536</v>
          </cell>
          <cell r="D23">
            <v>0</v>
          </cell>
          <cell r="E23">
            <v>60536</v>
          </cell>
        </row>
        <row r="24">
          <cell r="C24">
            <v>0</v>
          </cell>
          <cell r="D24">
            <v>0</v>
          </cell>
          <cell r="E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</row>
        <row r="27">
          <cell r="C27">
            <v>89430</v>
          </cell>
          <cell r="D27">
            <v>0</v>
          </cell>
          <cell r="E27">
            <v>89430</v>
          </cell>
        </row>
        <row r="28">
          <cell r="C28">
            <v>220052</v>
          </cell>
          <cell r="D28">
            <v>0</v>
          </cell>
          <cell r="E28">
            <v>220052</v>
          </cell>
        </row>
        <row r="29">
          <cell r="C29">
            <v>0</v>
          </cell>
          <cell r="D29">
            <v>0</v>
          </cell>
          <cell r="E29">
            <v>0</v>
          </cell>
        </row>
        <row r="30">
          <cell r="C30">
            <v>118446</v>
          </cell>
          <cell r="D30">
            <v>0</v>
          </cell>
          <cell r="E30">
            <v>118446</v>
          </cell>
        </row>
        <row r="32">
          <cell r="C32">
            <v>0</v>
          </cell>
          <cell r="D32">
            <v>0</v>
          </cell>
          <cell r="E32">
            <v>0</v>
          </cell>
        </row>
        <row r="34">
          <cell r="C34">
            <v>32964</v>
          </cell>
          <cell r="D34">
            <v>0</v>
          </cell>
          <cell r="E34">
            <v>32964</v>
          </cell>
        </row>
        <row r="42">
          <cell r="C42">
            <v>0</v>
          </cell>
          <cell r="D42">
            <v>0</v>
          </cell>
          <cell r="E42">
            <v>0</v>
          </cell>
        </row>
        <row r="43">
          <cell r="C43">
            <v>8125</v>
          </cell>
          <cell r="D43">
            <v>0</v>
          </cell>
          <cell r="E43">
            <v>8125</v>
          </cell>
        </row>
        <row r="45">
          <cell r="C45">
            <v>2123250</v>
          </cell>
          <cell r="D45">
            <v>0</v>
          </cell>
          <cell r="E45">
            <v>2123250</v>
          </cell>
        </row>
        <row r="46">
          <cell r="C46">
            <v>62000</v>
          </cell>
          <cell r="D46">
            <v>0</v>
          </cell>
          <cell r="E46">
            <v>62000</v>
          </cell>
        </row>
        <row r="47">
          <cell r="C47">
            <v>443980</v>
          </cell>
          <cell r="D47">
            <v>0</v>
          </cell>
          <cell r="E47">
            <v>443980</v>
          </cell>
        </row>
        <row r="50">
          <cell r="C50">
            <v>145064</v>
          </cell>
          <cell r="D50">
            <v>0</v>
          </cell>
          <cell r="E50">
            <v>145064</v>
          </cell>
        </row>
        <row r="51">
          <cell r="C51">
            <v>0</v>
          </cell>
          <cell r="D51">
            <v>0</v>
          </cell>
          <cell r="E51">
            <v>0</v>
          </cell>
        </row>
        <row r="54">
          <cell r="C54">
            <v>7439104</v>
          </cell>
          <cell r="D54">
            <v>8400</v>
          </cell>
          <cell r="E54">
            <v>7447504</v>
          </cell>
        </row>
        <row r="57">
          <cell r="C57">
            <v>25500</v>
          </cell>
          <cell r="D57">
            <v>0</v>
          </cell>
          <cell r="E57">
            <v>25500</v>
          </cell>
        </row>
        <row r="58">
          <cell r="C58">
            <v>114590</v>
          </cell>
          <cell r="D58">
            <v>0</v>
          </cell>
          <cell r="E58">
            <v>114590</v>
          </cell>
        </row>
        <row r="59">
          <cell r="C59">
            <v>1537</v>
          </cell>
          <cell r="D59">
            <v>0</v>
          </cell>
          <cell r="E59">
            <v>1537</v>
          </cell>
        </row>
        <row r="60">
          <cell r="C60">
            <v>355000</v>
          </cell>
          <cell r="D60">
            <v>0</v>
          </cell>
          <cell r="E60">
            <v>355000</v>
          </cell>
        </row>
        <row r="61">
          <cell r="C61">
            <v>110605</v>
          </cell>
          <cell r="D61">
            <v>0</v>
          </cell>
          <cell r="E61">
            <v>110605</v>
          </cell>
        </row>
        <row r="62">
          <cell r="C62">
            <v>5464408</v>
          </cell>
          <cell r="D62">
            <v>0</v>
          </cell>
          <cell r="E62">
            <v>5464408</v>
          </cell>
        </row>
        <row r="63">
          <cell r="C63">
            <v>1741289</v>
          </cell>
          <cell r="D63">
            <v>0</v>
          </cell>
          <cell r="E63">
            <v>1741289</v>
          </cell>
        </row>
        <row r="64">
          <cell r="C64">
            <v>0</v>
          </cell>
          <cell r="D64">
            <v>0</v>
          </cell>
          <cell r="E64">
            <v>0</v>
          </cell>
        </row>
        <row r="65">
          <cell r="C65">
            <v>636500</v>
          </cell>
          <cell r="D65">
            <v>0</v>
          </cell>
          <cell r="E65">
            <v>636500</v>
          </cell>
        </row>
        <row r="66">
          <cell r="C66">
            <v>116969</v>
          </cell>
          <cell r="D66">
            <v>0</v>
          </cell>
          <cell r="E66">
            <v>116969</v>
          </cell>
        </row>
        <row r="68">
          <cell r="C68">
            <v>0</v>
          </cell>
          <cell r="D68">
            <v>0</v>
          </cell>
          <cell r="E68">
            <v>0</v>
          </cell>
        </row>
        <row r="69">
          <cell r="C69">
            <v>2684721</v>
          </cell>
          <cell r="D69">
            <v>0</v>
          </cell>
          <cell r="E69">
            <v>2684721</v>
          </cell>
        </row>
        <row r="71">
          <cell r="D71">
            <v>0</v>
          </cell>
          <cell r="E71">
            <v>0</v>
          </cell>
        </row>
        <row r="72">
          <cell r="D72">
            <v>0</v>
          </cell>
          <cell r="E72">
            <v>0</v>
          </cell>
        </row>
        <row r="73">
          <cell r="D73">
            <v>0</v>
          </cell>
          <cell r="E73">
            <v>0</v>
          </cell>
        </row>
        <row r="74">
          <cell r="C74">
            <v>259276</v>
          </cell>
          <cell r="D74">
            <v>0</v>
          </cell>
          <cell r="E74">
            <v>259276</v>
          </cell>
        </row>
        <row r="75">
          <cell r="C75">
            <v>116752</v>
          </cell>
          <cell r="D75">
            <v>0</v>
          </cell>
          <cell r="E75">
            <v>116752</v>
          </cell>
        </row>
        <row r="77">
          <cell r="C77">
            <v>22309</v>
          </cell>
          <cell r="D77">
            <v>0</v>
          </cell>
          <cell r="E77">
            <v>22309</v>
          </cell>
        </row>
        <row r="78">
          <cell r="C78">
            <v>0</v>
          </cell>
          <cell r="D78">
            <v>0</v>
          </cell>
        </row>
        <row r="81">
          <cell r="C81">
            <v>0</v>
          </cell>
          <cell r="D81">
            <v>0</v>
          </cell>
          <cell r="E81">
            <v>0</v>
          </cell>
        </row>
        <row r="83">
          <cell r="C83">
            <v>0</v>
          </cell>
          <cell r="D83">
            <v>0</v>
          </cell>
          <cell r="E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</row>
        <row r="87">
          <cell r="C87">
            <v>3779352</v>
          </cell>
          <cell r="D87">
            <v>8400</v>
          </cell>
          <cell r="E87">
            <v>3787752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5"/>
  <sheetViews>
    <sheetView workbookViewId="0" topLeftCell="A70">
      <selection activeCell="B74" sqref="B74"/>
    </sheetView>
  </sheetViews>
  <sheetFormatPr defaultColWidth="9.33203125" defaultRowHeight="12.75"/>
  <cols>
    <col min="1" max="1" width="6.33203125" style="0" bestFit="1" customWidth="1"/>
    <col min="2" max="2" width="39.66015625" style="0" bestFit="1" customWidth="1"/>
    <col min="3" max="3" width="12.16015625" style="0" bestFit="1" customWidth="1"/>
    <col min="5" max="5" width="12.16015625" style="0" bestFit="1" customWidth="1"/>
  </cols>
  <sheetData>
    <row r="1" spans="1:5" ht="12.75">
      <c r="A1" s="49"/>
      <c r="B1" s="50"/>
      <c r="C1" s="51"/>
      <c r="D1" s="52"/>
      <c r="E1" s="52"/>
    </row>
    <row r="2" spans="1:5" ht="15.75">
      <c r="A2" s="53" t="s">
        <v>0</v>
      </c>
      <c r="B2" s="54"/>
      <c r="C2" s="55"/>
      <c r="D2" s="56"/>
      <c r="E2" s="56"/>
    </row>
    <row r="3" spans="1:5" ht="15.75">
      <c r="A3" s="53" t="s">
        <v>65</v>
      </c>
      <c r="B3" s="54"/>
      <c r="C3" s="55"/>
      <c r="D3" s="56"/>
      <c r="E3" s="56"/>
    </row>
    <row r="4" spans="1:5" ht="12.75">
      <c r="A4" s="57"/>
      <c r="B4" s="50"/>
      <c r="C4" s="51"/>
      <c r="D4" s="52"/>
      <c r="E4" s="52"/>
    </row>
    <row r="5" spans="1:5" ht="12.75">
      <c r="A5" s="57"/>
      <c r="B5" s="50"/>
      <c r="C5" s="51"/>
      <c r="D5" s="52"/>
      <c r="E5" s="52"/>
    </row>
    <row r="6" spans="1:5" ht="12.75">
      <c r="A6" s="57"/>
      <c r="B6" s="50"/>
      <c r="C6" s="51"/>
      <c r="D6" s="52"/>
      <c r="E6" s="52"/>
    </row>
    <row r="7" spans="1:5" ht="12.75">
      <c r="A7" s="49"/>
      <c r="B7" s="50"/>
      <c r="C7" s="8"/>
      <c r="D7" s="9"/>
      <c r="E7" s="10" t="s">
        <v>4</v>
      </c>
    </row>
    <row r="8" spans="1:5" ht="51">
      <c r="A8" s="58" t="s">
        <v>5</v>
      </c>
      <c r="B8" s="58" t="s">
        <v>6</v>
      </c>
      <c r="C8" s="13" t="s">
        <v>7</v>
      </c>
      <c r="D8" s="14" t="s">
        <v>8</v>
      </c>
      <c r="E8" s="14" t="s">
        <v>9</v>
      </c>
    </row>
    <row r="9" spans="1:5" ht="12.75">
      <c r="A9" s="59" t="s">
        <v>10</v>
      </c>
      <c r="B9" s="60" t="s">
        <v>11</v>
      </c>
      <c r="C9" s="61" t="s">
        <v>12</v>
      </c>
      <c r="D9" s="60" t="s">
        <v>13</v>
      </c>
      <c r="E9" s="60" t="s">
        <v>14</v>
      </c>
    </row>
    <row r="10" spans="1:5" ht="25.5">
      <c r="A10" s="62" t="s">
        <v>10</v>
      </c>
      <c r="B10" s="63" t="s">
        <v>45</v>
      </c>
      <c r="C10" s="64">
        <f>SUM('[1]3.számú melléklet'!C34+'[1]4.számú melléklet'!C57)</f>
        <v>25500</v>
      </c>
      <c r="D10" s="64">
        <f>SUM('[1]3.számú melléklet'!D34+'[1]4.számú melléklet'!D57)</f>
        <v>0</v>
      </c>
      <c r="E10" s="64">
        <f>SUM('[1]3.számú melléklet'!E34+'[1]4.számú melléklet'!E57)</f>
        <v>25500</v>
      </c>
    </row>
    <row r="11" spans="1:5" ht="25.5">
      <c r="A11" s="65" t="s">
        <v>11</v>
      </c>
      <c r="B11" s="66" t="s">
        <v>46</v>
      </c>
      <c r="C11" s="67">
        <f>SUM('[1]3.számú melléklet'!C35+'[1]4.számú melléklet'!C58)</f>
        <v>549392</v>
      </c>
      <c r="D11" s="67">
        <f>SUM('[1]3.számú melléklet'!D35+'[1]4.számú melléklet'!D58)</f>
        <v>0</v>
      </c>
      <c r="E11" s="67">
        <f>SUM('[1]3.számú melléklet'!E35+'[1]4.számú melléklet'!E58)</f>
        <v>549392</v>
      </c>
    </row>
    <row r="12" spans="1:5" ht="12.75">
      <c r="A12" s="68"/>
      <c r="B12" s="69" t="s">
        <v>47</v>
      </c>
      <c r="C12" s="70">
        <f>SUM('[1]3.számú melléklet'!C36)</f>
        <v>4700</v>
      </c>
      <c r="D12" s="70">
        <f>SUM('[1]3.számú melléklet'!D36)</f>
        <v>0</v>
      </c>
      <c r="E12" s="70">
        <f>SUM('[1]3.számú melléklet'!E36)</f>
        <v>4700</v>
      </c>
    </row>
    <row r="13" spans="1:5" ht="12.75">
      <c r="A13" s="62" t="s">
        <v>12</v>
      </c>
      <c r="B13" s="71" t="s">
        <v>48</v>
      </c>
      <c r="C13" s="64">
        <f>SUM('[1]3.számú melléklet'!C37+'[1]4.számú melléklet'!C59)</f>
        <v>28602</v>
      </c>
      <c r="D13" s="64">
        <f>SUM('[1]3.számú melléklet'!D37+'[1]4.számú melléklet'!D59)</f>
        <v>0</v>
      </c>
      <c r="E13" s="64">
        <f>SUM('[1]3.számú melléklet'!E37+'[1]4.számú melléklet'!E59)</f>
        <v>28602</v>
      </c>
    </row>
    <row r="14" spans="1:5" ht="12.75">
      <c r="A14" s="62" t="s">
        <v>13</v>
      </c>
      <c r="B14" s="63" t="s">
        <v>66</v>
      </c>
      <c r="C14" s="64">
        <f>SUM('[1]3.számú melléklet'!C38+'[1]4.számú melléklet'!C60)</f>
        <v>355358</v>
      </c>
      <c r="D14" s="64">
        <f>SUM('[1]3.számú melléklet'!D38+'[1]4.számú melléklet'!D60)</f>
        <v>0</v>
      </c>
      <c r="E14" s="64">
        <f>SUM('[1]3.számú melléklet'!E38+'[1]4.számú melléklet'!E60)</f>
        <v>355358</v>
      </c>
    </row>
    <row r="15" spans="1:5" ht="12.75">
      <c r="A15" s="62" t="s">
        <v>14</v>
      </c>
      <c r="B15" s="63" t="s">
        <v>67</v>
      </c>
      <c r="C15" s="64">
        <f>SUM('[1]3.számú melléklet'!C39+'[1]4.számú melléklet'!C61)</f>
        <v>186619</v>
      </c>
      <c r="D15" s="64">
        <f>SUM('[1]3.számú melléklet'!D39+'[1]4.számú melléklet'!D61)</f>
        <v>0</v>
      </c>
      <c r="E15" s="64">
        <f>SUM('[1]3.számú melléklet'!E39+'[1]4.számú melléklet'!E61)</f>
        <v>186619</v>
      </c>
    </row>
    <row r="16" spans="1:5" ht="13.5">
      <c r="A16" s="72" t="s">
        <v>31</v>
      </c>
      <c r="B16" s="73" t="s">
        <v>68</v>
      </c>
      <c r="C16" s="74">
        <f>SUM(C10:C15)-C12</f>
        <v>1145471</v>
      </c>
      <c r="D16" s="74">
        <f>SUM(D10:D15)-D12</f>
        <v>0</v>
      </c>
      <c r="E16" s="74">
        <f>SUM(E10:E15)-E12</f>
        <v>1145471</v>
      </c>
    </row>
    <row r="17" spans="1:5" ht="12.75">
      <c r="A17" s="62" t="s">
        <v>29</v>
      </c>
      <c r="B17" s="63" t="s">
        <v>69</v>
      </c>
      <c r="C17" s="75">
        <v>850000</v>
      </c>
      <c r="D17" s="64">
        <v>0</v>
      </c>
      <c r="E17" s="64">
        <v>850000</v>
      </c>
    </row>
    <row r="18" spans="1:5" ht="12.75">
      <c r="A18" s="62" t="s">
        <v>33</v>
      </c>
      <c r="B18" s="63" t="s">
        <v>70</v>
      </c>
      <c r="C18" s="75">
        <v>4611371</v>
      </c>
      <c r="D18" s="64">
        <v>0</v>
      </c>
      <c r="E18" s="64">
        <v>4611371</v>
      </c>
    </row>
    <row r="19" spans="1:5" ht="12.75">
      <c r="A19" s="62" t="s">
        <v>35</v>
      </c>
      <c r="B19" s="63" t="s">
        <v>71</v>
      </c>
      <c r="C19" s="75">
        <v>3037</v>
      </c>
      <c r="D19" s="76">
        <v>0</v>
      </c>
      <c r="E19" s="76">
        <v>3037</v>
      </c>
    </row>
    <row r="20" spans="1:5" ht="13.5">
      <c r="A20" s="72" t="s">
        <v>72</v>
      </c>
      <c r="B20" s="73" t="s">
        <v>73</v>
      </c>
      <c r="C20" s="74">
        <f>SUM('[1]4.számú melléklet'!C62)</f>
        <v>5464408</v>
      </c>
      <c r="D20" s="74">
        <f>SUM('[1]4.számú melléklet'!D62)</f>
        <v>0</v>
      </c>
      <c r="E20" s="74">
        <f>SUM('[1]4.számú melléklet'!E62)</f>
        <v>5464408</v>
      </c>
    </row>
    <row r="21" spans="1:5" ht="12.75">
      <c r="A21" s="62" t="s">
        <v>37</v>
      </c>
      <c r="B21" s="63" t="s">
        <v>74</v>
      </c>
      <c r="C21" s="75">
        <v>934842</v>
      </c>
      <c r="D21" s="76">
        <v>0</v>
      </c>
      <c r="E21" s="76">
        <v>934842</v>
      </c>
    </row>
    <row r="22" spans="1:5" ht="12.75">
      <c r="A22" s="62" t="s">
        <v>55</v>
      </c>
      <c r="B22" s="63" t="s">
        <v>75</v>
      </c>
      <c r="C22" s="75">
        <v>406447</v>
      </c>
      <c r="D22" s="76">
        <v>0</v>
      </c>
      <c r="E22" s="76">
        <v>406447</v>
      </c>
    </row>
    <row r="23" spans="1:5" ht="12.75">
      <c r="A23" s="62" t="s">
        <v>57</v>
      </c>
      <c r="B23" s="63" t="s">
        <v>76</v>
      </c>
      <c r="C23" s="75">
        <v>400000</v>
      </c>
      <c r="D23" s="76">
        <v>0</v>
      </c>
      <c r="E23" s="76">
        <v>400000</v>
      </c>
    </row>
    <row r="24" spans="1:5" ht="13.5">
      <c r="A24" s="72" t="s">
        <v>77</v>
      </c>
      <c r="B24" s="73" t="s">
        <v>78</v>
      </c>
      <c r="C24" s="74">
        <f>SUM('[1]4.számú melléklet'!C63)</f>
        <v>1741289</v>
      </c>
      <c r="D24" s="74">
        <f>SUM('[1]4.számú melléklet'!D63)</f>
        <v>0</v>
      </c>
      <c r="E24" s="74">
        <f>SUM('[1]4.számú melléklet'!E63)</f>
        <v>1741289</v>
      </c>
    </row>
    <row r="25" spans="1:5" ht="27">
      <c r="A25" s="77" t="s">
        <v>79</v>
      </c>
      <c r="B25" s="78" t="s">
        <v>80</v>
      </c>
      <c r="C25" s="79">
        <f>SUM('[1]4.számú melléklet'!C64)</f>
        <v>0</v>
      </c>
      <c r="D25" s="79">
        <f>SUM('[1]4.számú melléklet'!D64)</f>
        <v>0</v>
      </c>
      <c r="E25" s="79">
        <f>SUM('[1]4.számú melléklet'!E64)</f>
        <v>0</v>
      </c>
    </row>
    <row r="26" spans="1:5" ht="12.75">
      <c r="A26" s="62" t="s">
        <v>60</v>
      </c>
      <c r="B26" s="63" t="s">
        <v>81</v>
      </c>
      <c r="C26" s="75">
        <v>222900</v>
      </c>
      <c r="D26" s="76">
        <v>0</v>
      </c>
      <c r="E26" s="76">
        <v>222900</v>
      </c>
    </row>
    <row r="27" spans="1:5" ht="12.75">
      <c r="A27" s="62" t="s">
        <v>82</v>
      </c>
      <c r="B27" s="63" t="s">
        <v>83</v>
      </c>
      <c r="C27" s="75">
        <v>62600</v>
      </c>
      <c r="D27" s="76">
        <v>0</v>
      </c>
      <c r="E27" s="76">
        <v>62600</v>
      </c>
    </row>
    <row r="28" spans="1:5" ht="25.5">
      <c r="A28" s="62" t="s">
        <v>84</v>
      </c>
      <c r="B28" s="63" t="s">
        <v>85</v>
      </c>
      <c r="C28" s="75">
        <v>311000</v>
      </c>
      <c r="D28" s="76">
        <v>0</v>
      </c>
      <c r="E28" s="76">
        <v>311000</v>
      </c>
    </row>
    <row r="29" spans="1:5" ht="12.75">
      <c r="A29" s="62" t="s">
        <v>86</v>
      </c>
      <c r="B29" s="63" t="s">
        <v>87</v>
      </c>
      <c r="C29" s="75">
        <v>40000</v>
      </c>
      <c r="D29" s="76">
        <v>0</v>
      </c>
      <c r="E29" s="76">
        <v>40000</v>
      </c>
    </row>
    <row r="30" spans="1:5" ht="12.75">
      <c r="A30" s="62" t="s">
        <v>88</v>
      </c>
      <c r="B30" s="63" t="s">
        <v>89</v>
      </c>
      <c r="C30" s="75">
        <v>0</v>
      </c>
      <c r="D30" s="76">
        <v>0</v>
      </c>
      <c r="E30" s="76">
        <v>0</v>
      </c>
    </row>
    <row r="31" spans="1:5" ht="12.75">
      <c r="A31" s="62" t="s">
        <v>90</v>
      </c>
      <c r="B31" s="63" t="s">
        <v>91</v>
      </c>
      <c r="C31" s="75">
        <v>0</v>
      </c>
      <c r="D31" s="76">
        <v>0</v>
      </c>
      <c r="E31" s="76">
        <v>0</v>
      </c>
    </row>
    <row r="32" spans="1:5" ht="13.5">
      <c r="A32" s="72" t="s">
        <v>92</v>
      </c>
      <c r="B32" s="73" t="s">
        <v>93</v>
      </c>
      <c r="C32" s="74">
        <f>SUM('[1]4.számú melléklet'!C65)</f>
        <v>636500</v>
      </c>
      <c r="D32" s="74">
        <f>SUM('[1]4.számú melléklet'!D65)</f>
        <v>0</v>
      </c>
      <c r="E32" s="74">
        <f>SUM('[1]4.számú melléklet'!E65)</f>
        <v>636500</v>
      </c>
    </row>
    <row r="33" spans="1:5" ht="27">
      <c r="A33" s="77" t="s">
        <v>41</v>
      </c>
      <c r="B33" s="78" t="s">
        <v>94</v>
      </c>
      <c r="C33" s="79">
        <f>SUM(C20,C24,C32,C25)</f>
        <v>7842197</v>
      </c>
      <c r="D33" s="79">
        <f>SUM(D20,D24,D32,D25)</f>
        <v>0</v>
      </c>
      <c r="E33" s="79">
        <f>SUM(E20,E24,E32,E25)</f>
        <v>7842197</v>
      </c>
    </row>
    <row r="34" spans="1:5" ht="25.5">
      <c r="A34" s="80" t="s">
        <v>95</v>
      </c>
      <c r="B34" s="81" t="s">
        <v>96</v>
      </c>
      <c r="C34" s="82">
        <v>12276</v>
      </c>
      <c r="D34" s="83">
        <v>0</v>
      </c>
      <c r="E34" s="83">
        <v>12276</v>
      </c>
    </row>
    <row r="35" spans="1:5" ht="12.75">
      <c r="A35" s="62" t="s">
        <v>97</v>
      </c>
      <c r="B35" s="63" t="s">
        <v>98</v>
      </c>
      <c r="C35" s="75">
        <v>247000</v>
      </c>
      <c r="D35" s="76">
        <v>0</v>
      </c>
      <c r="E35" s="76">
        <v>247000</v>
      </c>
    </row>
    <row r="36" spans="1:5" ht="12.75">
      <c r="A36" s="62" t="s">
        <v>99</v>
      </c>
      <c r="B36" s="63" t="s">
        <v>100</v>
      </c>
      <c r="C36" s="75">
        <v>0</v>
      </c>
      <c r="D36" s="76">
        <v>0</v>
      </c>
      <c r="E36" s="76">
        <v>0</v>
      </c>
    </row>
    <row r="37" spans="1:5" ht="27">
      <c r="A37" s="77" t="s">
        <v>101</v>
      </c>
      <c r="B37" s="78" t="s">
        <v>102</v>
      </c>
      <c r="C37" s="79">
        <f>SUM(C35:C36)</f>
        <v>247000</v>
      </c>
      <c r="D37" s="79">
        <f>SUM(D35:D36)</f>
        <v>0</v>
      </c>
      <c r="E37" s="79">
        <f>SUM(E35:E36)</f>
        <v>247000</v>
      </c>
    </row>
    <row r="38" spans="1:5" ht="13.5">
      <c r="A38" s="72" t="s">
        <v>103</v>
      </c>
      <c r="B38" s="73" t="s">
        <v>104</v>
      </c>
      <c r="C38" s="84">
        <v>0</v>
      </c>
      <c r="D38" s="79">
        <v>0</v>
      </c>
      <c r="E38" s="74">
        <v>0</v>
      </c>
    </row>
    <row r="39" spans="1:5" ht="27">
      <c r="A39" s="77" t="s">
        <v>105</v>
      </c>
      <c r="B39" s="78" t="s">
        <v>106</v>
      </c>
      <c r="C39" s="79">
        <f>SUM('[1]3.számú melléklet'!C46+'[1]4.számú melléklet'!C74)</f>
        <v>259276</v>
      </c>
      <c r="D39" s="79">
        <f>SUM('[1]3.számú melléklet'!D46+'[1]4.számú melléklet'!D74)</f>
        <v>0</v>
      </c>
      <c r="E39" s="79">
        <f>SUM('[1]3.számú melléklet'!E46+'[1]4.számú melléklet'!E74)</f>
        <v>259276</v>
      </c>
    </row>
    <row r="40" spans="1:5" ht="12.75">
      <c r="A40" s="62" t="s">
        <v>107</v>
      </c>
      <c r="B40" s="63" t="s">
        <v>108</v>
      </c>
      <c r="C40" s="75">
        <v>2545676</v>
      </c>
      <c r="D40" s="76">
        <v>0</v>
      </c>
      <c r="E40" s="76">
        <v>2545676</v>
      </c>
    </row>
    <row r="41" spans="1:5" ht="25.5">
      <c r="A41" s="85" t="s">
        <v>109</v>
      </c>
      <c r="B41" s="86" t="s">
        <v>110</v>
      </c>
      <c r="C41" s="87">
        <v>134565</v>
      </c>
      <c r="D41" s="88">
        <v>0</v>
      </c>
      <c r="E41" s="88">
        <v>134565</v>
      </c>
    </row>
    <row r="42" spans="1:5" ht="25.5">
      <c r="A42" s="85" t="s">
        <v>111</v>
      </c>
      <c r="B42" s="86" t="s">
        <v>112</v>
      </c>
      <c r="C42" s="87">
        <v>116752</v>
      </c>
      <c r="D42" s="88">
        <v>0</v>
      </c>
      <c r="E42" s="88">
        <v>116752</v>
      </c>
    </row>
    <row r="43" spans="1:5" ht="12.75">
      <c r="A43" s="62" t="s">
        <v>113</v>
      </c>
      <c r="B43" s="89" t="s">
        <v>114</v>
      </c>
      <c r="C43" s="90">
        <v>4480</v>
      </c>
      <c r="D43" s="76">
        <v>0</v>
      </c>
      <c r="E43" s="76">
        <v>4480</v>
      </c>
    </row>
    <row r="44" spans="1:5" ht="12.75">
      <c r="A44" s="62" t="s">
        <v>115</v>
      </c>
      <c r="B44" s="63" t="s">
        <v>116</v>
      </c>
      <c r="C44" s="75">
        <v>0</v>
      </c>
      <c r="D44" s="76">
        <v>0</v>
      </c>
      <c r="E44" s="76">
        <v>0</v>
      </c>
    </row>
    <row r="45" spans="1:5" ht="27">
      <c r="A45" s="72" t="s">
        <v>117</v>
      </c>
      <c r="B45" s="73" t="s">
        <v>118</v>
      </c>
      <c r="C45" s="74">
        <f>SUM('[1]4.számú melléklet'!C69,'[1]4.számú melléklet'!C75)</f>
        <v>2801473</v>
      </c>
      <c r="D45" s="74">
        <f>SUM('[1]4.számú melléklet'!D69,'[1]4.számú melléklet'!D75)</f>
        <v>0</v>
      </c>
      <c r="E45" s="74">
        <f>SUM('[1]4.számú melléklet'!E69,'[1]4.számú melléklet'!E75)</f>
        <v>2801473</v>
      </c>
    </row>
    <row r="46" spans="1:5" ht="13.5">
      <c r="A46" s="91"/>
      <c r="B46" s="92"/>
      <c r="C46" s="93"/>
      <c r="D46" s="93"/>
      <c r="E46" s="93"/>
    </row>
    <row r="47" spans="1:5" ht="12.75">
      <c r="A47" s="62" t="s">
        <v>119</v>
      </c>
      <c r="B47" s="63" t="s">
        <v>120</v>
      </c>
      <c r="C47" s="75">
        <v>103549</v>
      </c>
      <c r="D47" s="76">
        <v>0</v>
      </c>
      <c r="E47" s="76">
        <v>103549</v>
      </c>
    </row>
    <row r="48" spans="1:5" ht="12.75">
      <c r="A48" s="94" t="s">
        <v>121</v>
      </c>
      <c r="B48" s="95" t="s">
        <v>122</v>
      </c>
      <c r="C48" s="96">
        <v>803064</v>
      </c>
      <c r="D48" s="97">
        <v>0</v>
      </c>
      <c r="E48" s="97">
        <v>803064</v>
      </c>
    </row>
    <row r="49" spans="1:5" ht="12.75">
      <c r="A49" s="98"/>
      <c r="B49" s="99" t="s">
        <v>123</v>
      </c>
      <c r="C49" s="100">
        <v>39375</v>
      </c>
      <c r="D49" s="101">
        <v>0</v>
      </c>
      <c r="E49" s="101">
        <v>39375</v>
      </c>
    </row>
    <row r="50" spans="1:5" ht="25.5">
      <c r="A50" s="65" t="s">
        <v>124</v>
      </c>
      <c r="B50" s="66" t="s">
        <v>51</v>
      </c>
      <c r="C50" s="102">
        <v>13420</v>
      </c>
      <c r="D50" s="103">
        <v>0</v>
      </c>
      <c r="E50" s="103">
        <v>13420</v>
      </c>
    </row>
    <row r="51" spans="1:5" ht="12.75">
      <c r="A51" s="68"/>
      <c r="B51" s="99" t="s">
        <v>26</v>
      </c>
      <c r="C51" s="100">
        <v>0</v>
      </c>
      <c r="D51" s="104">
        <v>0</v>
      </c>
      <c r="E51" s="104">
        <v>0</v>
      </c>
    </row>
    <row r="52" spans="1:5" ht="25.5">
      <c r="A52" s="85" t="s">
        <v>125</v>
      </c>
      <c r="B52" s="86" t="s">
        <v>126</v>
      </c>
      <c r="C52" s="87">
        <v>258</v>
      </c>
      <c r="D52" s="88">
        <v>0</v>
      </c>
      <c r="E52" s="88">
        <v>258</v>
      </c>
    </row>
    <row r="53" spans="1:5" ht="40.5">
      <c r="A53" s="77" t="s">
        <v>127</v>
      </c>
      <c r="B53" s="78" t="s">
        <v>128</v>
      </c>
      <c r="C53" s="79">
        <f>SUM('[1]3.számú melléklet'!C40+'[1]3.számú melléklet'!C42+'[1]4.számú melléklet'!C66+'[1]4.számú melléklet'!C68)</f>
        <v>920291</v>
      </c>
      <c r="D53" s="79">
        <f>SUM('[1]3.számú melléklet'!D40+'[1]3.számú melléklet'!D42+'[1]4.számú melléklet'!D66+'[1]4.számú melléklet'!D68)</f>
        <v>0</v>
      </c>
      <c r="E53" s="79">
        <f>SUM('[1]3.számú melléklet'!E40+'[1]3.számú melléklet'!E42+'[1]4.számú melléklet'!E66+'[1]4.számú melléklet'!E68)</f>
        <v>920291</v>
      </c>
    </row>
    <row r="54" spans="1:5" ht="25.5">
      <c r="A54" s="105" t="s">
        <v>129</v>
      </c>
      <c r="B54" s="95" t="s">
        <v>53</v>
      </c>
      <c r="C54" s="96">
        <v>0</v>
      </c>
      <c r="D54" s="106">
        <f>SUM('[1]3.számú melléklet'!D43+'[1]4.számú melléklet'!D71)</f>
        <v>0</v>
      </c>
      <c r="E54" s="106">
        <f>SUM('[1]3.számú melléklet'!E43+'[1]4.számú melléklet'!E71)</f>
        <v>0</v>
      </c>
    </row>
    <row r="55" spans="1:5" ht="12.75">
      <c r="A55" s="107"/>
      <c r="B55" s="99" t="s">
        <v>26</v>
      </c>
      <c r="C55" s="100">
        <v>0</v>
      </c>
      <c r="D55" s="108">
        <f>SUM('[1]3.számú melléklet'!D44+'[1]4.számú melléklet'!D72)</f>
        <v>0</v>
      </c>
      <c r="E55" s="108">
        <f>SUM('[1]3.számú melléklet'!E44+'[1]4.számú melléklet'!E72)</f>
        <v>0</v>
      </c>
    </row>
    <row r="56" spans="1:5" ht="25.5">
      <c r="A56" s="109" t="s">
        <v>130</v>
      </c>
      <c r="B56" s="86" t="s">
        <v>131</v>
      </c>
      <c r="C56" s="87">
        <v>0</v>
      </c>
      <c r="D56" s="110">
        <f>SUM('[1]3.számú melléklet'!D45+'[1]4.számú melléklet'!D73)</f>
        <v>0</v>
      </c>
      <c r="E56" s="110">
        <f>SUM('[1]3.számú melléklet'!E45+'[1]4.számú melléklet'!E73)</f>
        <v>0</v>
      </c>
    </row>
    <row r="57" spans="1:5" ht="40.5">
      <c r="A57" s="77" t="s">
        <v>31</v>
      </c>
      <c r="B57" s="78" t="s">
        <v>132</v>
      </c>
      <c r="C57" s="79">
        <f>SUM(C54,C56)</f>
        <v>0</v>
      </c>
      <c r="D57" s="79">
        <f>SUM(D54,D56)</f>
        <v>0</v>
      </c>
      <c r="E57" s="79">
        <f>SUM(E54,E56)</f>
        <v>0</v>
      </c>
    </row>
    <row r="58" spans="1:5" ht="13.5">
      <c r="A58" s="72" t="s">
        <v>133</v>
      </c>
      <c r="B58" s="73" t="s">
        <v>134</v>
      </c>
      <c r="C58" s="74">
        <f>SUM(C53,C57)</f>
        <v>920291</v>
      </c>
      <c r="D58" s="74">
        <f>SUM(D53,D57)</f>
        <v>0</v>
      </c>
      <c r="E58" s="74">
        <f>SUM(E53,E57)</f>
        <v>920291</v>
      </c>
    </row>
    <row r="59" spans="1:5" ht="40.5">
      <c r="A59" s="77" t="s">
        <v>135</v>
      </c>
      <c r="B59" s="78" t="s">
        <v>136</v>
      </c>
      <c r="C59" s="111">
        <f>SUM('[1]4.számú melléklet'!C77)</f>
        <v>22309</v>
      </c>
      <c r="D59" s="111">
        <f>SUM('[1]4.számú melléklet'!D77)</f>
        <v>0</v>
      </c>
      <c r="E59" s="111">
        <f>SUM('[1]4.számú melléklet'!E77)</f>
        <v>22309</v>
      </c>
    </row>
    <row r="60" spans="1:5" ht="13.5">
      <c r="A60" s="77" t="s">
        <v>137</v>
      </c>
      <c r="B60" s="78" t="s">
        <v>138</v>
      </c>
      <c r="C60" s="111">
        <f>SUM('[1]4.számú melléklet'!C78)</f>
        <v>0</v>
      </c>
      <c r="D60" s="111">
        <f>SUM('[1]4.számú melléklet'!D78)</f>
        <v>0</v>
      </c>
      <c r="E60" s="111">
        <v>0</v>
      </c>
    </row>
    <row r="61" spans="1:5" ht="12.75">
      <c r="A61" s="85" t="s">
        <v>139</v>
      </c>
      <c r="B61" s="63" t="s">
        <v>140</v>
      </c>
      <c r="C61" s="75">
        <v>0</v>
      </c>
      <c r="D61" s="64">
        <v>0</v>
      </c>
      <c r="E61" s="64">
        <v>0</v>
      </c>
    </row>
    <row r="62" spans="1:5" ht="25.5">
      <c r="A62" s="85" t="s">
        <v>141</v>
      </c>
      <c r="B62" s="63" t="s">
        <v>142</v>
      </c>
      <c r="C62" s="75">
        <v>0</v>
      </c>
      <c r="D62" s="64">
        <v>0</v>
      </c>
      <c r="E62" s="64">
        <v>0</v>
      </c>
    </row>
    <row r="63" spans="1:5" ht="27">
      <c r="A63" s="77" t="s">
        <v>143</v>
      </c>
      <c r="B63" s="73" t="s">
        <v>144</v>
      </c>
      <c r="C63" s="84">
        <f>SUM('[1]3.számú melléklet'!C47,'[1]4.számú melléklet'!C81)</f>
        <v>0</v>
      </c>
      <c r="D63" s="84">
        <f>SUM('[1]3.számú melléklet'!D47,'[1]4.számú melléklet'!D81)</f>
        <v>0</v>
      </c>
      <c r="E63" s="84">
        <f>SUM('[1]3.számú melléklet'!E47,'[1]4.számú melléklet'!E81)</f>
        <v>0</v>
      </c>
    </row>
    <row r="64" spans="1:5" ht="27">
      <c r="A64" s="77"/>
      <c r="B64" s="73" t="s">
        <v>145</v>
      </c>
      <c r="C64" s="84">
        <f>SUM(C16,C33,C39,C45,C58,C59,C60,C63)</f>
        <v>12991017</v>
      </c>
      <c r="D64" s="84">
        <f>SUM(D16,D33,D39,D45,D58,D59,D60,D63)</f>
        <v>0</v>
      </c>
      <c r="E64" s="84">
        <f>SUM(E16,E33,E39,E45,E58,E59,E60,E63)</f>
        <v>12991017</v>
      </c>
    </row>
    <row r="65" spans="1:5" ht="12.75">
      <c r="A65" s="62" t="s">
        <v>146</v>
      </c>
      <c r="B65" s="63" t="s">
        <v>147</v>
      </c>
      <c r="C65" s="75">
        <f>SUM('[1]4.számú melléklet'!C83)</f>
        <v>0</v>
      </c>
      <c r="D65" s="75">
        <f>SUM('[1]4.számú melléklet'!D83)</f>
        <v>0</v>
      </c>
      <c r="E65" s="75">
        <f>SUM('[1]4.számú melléklet'!E83)</f>
        <v>0</v>
      </c>
    </row>
    <row r="66" spans="1:5" ht="12.75">
      <c r="A66" s="62" t="s">
        <v>148</v>
      </c>
      <c r="B66" s="63" t="s">
        <v>149</v>
      </c>
      <c r="C66" s="75">
        <f>SUM('[1]4.számú melléklet'!C84)</f>
        <v>0</v>
      </c>
      <c r="D66" s="75">
        <f>SUM('[1]4.számú melléklet'!D84)</f>
        <v>0</v>
      </c>
      <c r="E66" s="75">
        <f>SUM('[1]4.számú melléklet'!E84)</f>
        <v>0</v>
      </c>
    </row>
    <row r="67" spans="1:5" ht="12.75">
      <c r="A67" s="62" t="s">
        <v>150</v>
      </c>
      <c r="B67" s="63" t="s">
        <v>151</v>
      </c>
      <c r="C67" s="75">
        <f>SUM('[1]4.számú melléklet'!C85)</f>
        <v>0</v>
      </c>
      <c r="D67" s="75">
        <f>SUM('[1]4.számú melléklet'!D85)</f>
        <v>0</v>
      </c>
      <c r="E67" s="75">
        <f>SUM('[1]4.számú melléklet'!E85)</f>
        <v>0</v>
      </c>
    </row>
    <row r="68" spans="1:5" ht="12.75">
      <c r="A68" s="62" t="s">
        <v>152</v>
      </c>
      <c r="B68" s="63" t="s">
        <v>153</v>
      </c>
      <c r="C68" s="75">
        <f>SUM('[1]4.számú melléklet'!C86)</f>
        <v>0</v>
      </c>
      <c r="D68" s="75">
        <f>SUM('[1]4.számú melléklet'!D86)</f>
        <v>0</v>
      </c>
      <c r="E68" s="75">
        <f>SUM('[1]4.számú melléklet'!E86)</f>
        <v>0</v>
      </c>
    </row>
    <row r="69" spans="1:5" ht="12.75">
      <c r="A69" s="112" t="s">
        <v>154</v>
      </c>
      <c r="B69" s="66" t="s">
        <v>155</v>
      </c>
      <c r="C69" s="96">
        <f>SUM('[1]4.számú melléklet'!C87)</f>
        <v>3779352</v>
      </c>
      <c r="D69" s="96">
        <f>SUM('[1]4.számú melléklet'!D87)</f>
        <v>8400</v>
      </c>
      <c r="E69" s="96">
        <f>SUM('[1]4.számú melléklet'!E87)</f>
        <v>3787752</v>
      </c>
    </row>
    <row r="70" spans="1:5" ht="12.75">
      <c r="A70" s="107"/>
      <c r="B70" s="99" t="s">
        <v>156</v>
      </c>
      <c r="C70" s="108">
        <v>1656102</v>
      </c>
      <c r="D70" s="108">
        <v>8400</v>
      </c>
      <c r="E70" s="108">
        <v>1664502</v>
      </c>
    </row>
    <row r="71" spans="1:5" ht="27">
      <c r="A71" s="77" t="s">
        <v>157</v>
      </c>
      <c r="B71" s="78" t="s">
        <v>158</v>
      </c>
      <c r="C71" s="113">
        <f>SUM(C65:C69)</f>
        <v>3779352</v>
      </c>
      <c r="D71" s="113">
        <f>SUM(D65:D69)</f>
        <v>8400</v>
      </c>
      <c r="E71" s="113">
        <f>SUM(E65:E69)</f>
        <v>3787752</v>
      </c>
    </row>
    <row r="72" spans="1:5" ht="13.5">
      <c r="A72" s="77"/>
      <c r="B72" s="78" t="s">
        <v>159</v>
      </c>
      <c r="C72" s="113">
        <f>SUM(C64,C71)</f>
        <v>16770369</v>
      </c>
      <c r="D72" s="113">
        <f>SUM(D64,D71)</f>
        <v>8400</v>
      </c>
      <c r="E72" s="113">
        <f>SUM(E64,E71)</f>
        <v>16778769</v>
      </c>
    </row>
    <row r="73" spans="1:5" ht="27">
      <c r="A73" s="77" t="s">
        <v>160</v>
      </c>
      <c r="B73" s="78" t="s">
        <v>161</v>
      </c>
      <c r="C73" s="79">
        <f>SUM('[1]3.számú melléklet'!C49)</f>
        <v>7439104</v>
      </c>
      <c r="D73" s="79">
        <f>SUM('[1]3.számú melléklet'!D49)</f>
        <v>8400</v>
      </c>
      <c r="E73" s="79">
        <f>SUM('[1]3.számú melléklet'!E49)</f>
        <v>7447504</v>
      </c>
    </row>
    <row r="74" spans="1:5" ht="40.5">
      <c r="A74" s="77" t="s">
        <v>162</v>
      </c>
      <c r="B74" s="78" t="s">
        <v>163</v>
      </c>
      <c r="C74" s="79">
        <f>SUM('[1]3.számú melléklet'!C49)*-1</f>
        <v>-7439104</v>
      </c>
      <c r="D74" s="79">
        <f>SUM('[1]3.számú melléklet'!D49)*-1</f>
        <v>-8400</v>
      </c>
      <c r="E74" s="79">
        <f>SUM('[1]3.számú melléklet'!E49)*-1</f>
        <v>-7447504</v>
      </c>
    </row>
    <row r="75" spans="1:5" ht="13.5">
      <c r="A75" s="72"/>
      <c r="B75" s="73" t="s">
        <v>164</v>
      </c>
      <c r="C75" s="74">
        <f>SUM(C72:C74)</f>
        <v>16770369</v>
      </c>
      <c r="D75" s="74">
        <f>SUM(D72:D74)</f>
        <v>8400</v>
      </c>
      <c r="E75" s="74">
        <f>SUM(E72:E74)</f>
        <v>16778769</v>
      </c>
    </row>
  </sheetData>
  <mergeCells count="1">
    <mergeCell ref="A48:A4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6"/>
  <sheetViews>
    <sheetView workbookViewId="0" topLeftCell="A13">
      <selection activeCell="B7" sqref="B7"/>
    </sheetView>
  </sheetViews>
  <sheetFormatPr defaultColWidth="9.33203125" defaultRowHeight="12.75"/>
  <cols>
    <col min="1" max="1" width="5.5" style="0" bestFit="1" customWidth="1"/>
    <col min="2" max="2" width="39.33203125" style="0" bestFit="1" customWidth="1"/>
    <col min="3" max="3" width="12.16015625" style="0" bestFit="1" customWidth="1"/>
    <col min="5" max="5" width="12.16015625" style="0" bestFit="1" customWidth="1"/>
  </cols>
  <sheetData>
    <row r="1" spans="1:5" ht="15.75">
      <c r="A1" s="114" t="s">
        <v>0</v>
      </c>
      <c r="B1" s="114"/>
      <c r="C1" s="114"/>
      <c r="D1" s="114"/>
      <c r="E1" s="114"/>
    </row>
    <row r="2" spans="1:5" ht="15.75">
      <c r="A2" s="114" t="s">
        <v>165</v>
      </c>
      <c r="B2" s="114"/>
      <c r="C2" s="114"/>
      <c r="D2" s="114"/>
      <c r="E2" s="114"/>
    </row>
    <row r="3" spans="1:5" ht="12.75">
      <c r="A3" s="49"/>
      <c r="B3" s="50"/>
      <c r="C3" s="8"/>
      <c r="D3" s="9"/>
      <c r="E3" s="10" t="s">
        <v>4</v>
      </c>
    </row>
    <row r="4" spans="1:5" ht="51">
      <c r="A4" s="58" t="s">
        <v>5</v>
      </c>
      <c r="B4" s="58" t="s">
        <v>6</v>
      </c>
      <c r="C4" s="13" t="s">
        <v>7</v>
      </c>
      <c r="D4" s="14" t="s">
        <v>8</v>
      </c>
      <c r="E4" s="14" t="s">
        <v>9</v>
      </c>
    </row>
    <row r="5" spans="1:5" ht="12.75">
      <c r="A5" s="59" t="s">
        <v>10</v>
      </c>
      <c r="B5" s="60" t="s">
        <v>11</v>
      </c>
      <c r="C5" s="60" t="s">
        <v>12</v>
      </c>
      <c r="D5" s="60" t="s">
        <v>13</v>
      </c>
      <c r="E5" s="60" t="s">
        <v>14</v>
      </c>
    </row>
    <row r="6" spans="1:5" ht="12.75">
      <c r="A6" s="59"/>
      <c r="B6" s="115" t="s">
        <v>15</v>
      </c>
      <c r="C6" s="116">
        <f>SUM('[1]3.számú melléklet'!C8+'[1]4.számú melléklet'!C7)</f>
        <v>2448</v>
      </c>
      <c r="D6" s="116">
        <f>SUM('[1]3.számú melléklet'!D8+'[1]4.számú melléklet'!D7)</f>
        <v>8</v>
      </c>
      <c r="E6" s="116">
        <f>SUM('[1]3.számú melléklet'!E8+'[1]4.számú melléklet'!E7)</f>
        <v>2456</v>
      </c>
    </row>
    <row r="7" spans="1:5" ht="12.75">
      <c r="A7" s="117" t="s">
        <v>10</v>
      </c>
      <c r="B7" s="118" t="s">
        <v>17</v>
      </c>
      <c r="C7" s="119">
        <f>SUM('[1]3.számú melléklet'!C10+'[1]4.számú melléklet'!C9)</f>
        <v>5932884</v>
      </c>
      <c r="D7" s="119">
        <f>SUM('[1]3.számú melléklet'!D10+'[1]4.számú melléklet'!D9)</f>
        <v>4546</v>
      </c>
      <c r="E7" s="119">
        <f>SUM('[1]3.számú melléklet'!E10+'[1]4.számú melléklet'!E9)</f>
        <v>5937430</v>
      </c>
    </row>
    <row r="8" spans="1:5" ht="12.75">
      <c r="A8" s="117" t="s">
        <v>11</v>
      </c>
      <c r="B8" s="118" t="s">
        <v>18</v>
      </c>
      <c r="C8" s="119">
        <f>SUM('[1]3.számú melléklet'!C11+'[1]4.számú melléklet'!C10)</f>
        <v>1901658</v>
      </c>
      <c r="D8" s="119">
        <f>SUM('[1]3.számú melléklet'!D11+'[1]4.számú melléklet'!D10)</f>
        <v>1454</v>
      </c>
      <c r="E8" s="119">
        <f>SUM('[1]3.számú melléklet'!E11+'[1]4.számú melléklet'!E10)</f>
        <v>1903112</v>
      </c>
    </row>
    <row r="9" spans="1:5" ht="12.75">
      <c r="A9" s="117" t="s">
        <v>12</v>
      </c>
      <c r="B9" s="118" t="s">
        <v>23</v>
      </c>
      <c r="C9" s="119">
        <f>SUM('[1]3.számú melléklet'!C16+'[1]4.számú melléklet'!C11)</f>
        <v>4605930</v>
      </c>
      <c r="D9" s="119">
        <f>SUM('[1]3.számú melléklet'!D16+'[1]4.számú melléklet'!D11)</f>
        <v>2400</v>
      </c>
      <c r="E9" s="119">
        <f>SUM('[1]3.számú melléklet'!E16+'[1]4.számú melléklet'!E11)</f>
        <v>4608330</v>
      </c>
    </row>
    <row r="10" spans="1:5" ht="25.5">
      <c r="A10" s="80" t="s">
        <v>13</v>
      </c>
      <c r="B10" s="81" t="s">
        <v>24</v>
      </c>
      <c r="C10" s="83">
        <f>SUM(C11,C13)</f>
        <v>455479</v>
      </c>
      <c r="D10" s="83">
        <f>SUM(D11,D13)</f>
        <v>0</v>
      </c>
      <c r="E10" s="83">
        <f>SUM(E11,E13)</f>
        <v>455479</v>
      </c>
    </row>
    <row r="11" spans="1:5" ht="25.5">
      <c r="A11" s="112"/>
      <c r="B11" s="120" t="s">
        <v>166</v>
      </c>
      <c r="C11" s="106">
        <f>SUM('[1]3.számú melléklet'!C18+'[1]4.számú melléklet'!C12)</f>
        <v>106920</v>
      </c>
      <c r="D11" s="106">
        <f>SUM('[1]3.számú melléklet'!D18+'[1]4.számú melléklet'!D12)</f>
        <v>0</v>
      </c>
      <c r="E11" s="106">
        <f>SUM('[1]3.számú melléklet'!E18+'[1]4.számú melléklet'!E12)</f>
        <v>106920</v>
      </c>
    </row>
    <row r="12" spans="1:5" ht="12.75">
      <c r="A12" s="121"/>
      <c r="B12" s="99" t="s">
        <v>26</v>
      </c>
      <c r="C12" s="108">
        <f>SUM('[1]3.számú melléklet'!C19+'[1]4.számú melléklet'!C14)</f>
        <v>0</v>
      </c>
      <c r="D12" s="108">
        <f>SUM('[1]3.számú melléklet'!D19+'[1]4.számú melléklet'!D14)</f>
        <v>0</v>
      </c>
      <c r="E12" s="108">
        <f>SUM('[1]3.számú melléklet'!E19+'[1]4.számú melléklet'!E14)</f>
        <v>0</v>
      </c>
    </row>
    <row r="13" spans="1:5" ht="25.5">
      <c r="A13" s="85"/>
      <c r="B13" s="122" t="s">
        <v>167</v>
      </c>
      <c r="C13" s="110">
        <f>SUM('[1]3.számú melléklet'!C20+'[1]4.számú melléklet'!C15)</f>
        <v>348559</v>
      </c>
      <c r="D13" s="110">
        <f>SUM('[1]3.számú melléklet'!D20+'[1]4.számú melléklet'!D15)</f>
        <v>0</v>
      </c>
      <c r="E13" s="110">
        <f>SUM('[1]3.számú melléklet'!E20+'[1]4.számú melléklet'!E15)</f>
        <v>348559</v>
      </c>
    </row>
    <row r="14" spans="1:5" ht="25.5">
      <c r="A14" s="117" t="s">
        <v>14</v>
      </c>
      <c r="B14" s="118" t="s">
        <v>168</v>
      </c>
      <c r="C14" s="119">
        <f>SUM('[1]3.számú melléklet'!C21+'[1]4.számú melléklet'!C19)</f>
        <v>527056</v>
      </c>
      <c r="D14" s="119">
        <f>SUM('[1]3.számú melléklet'!D21+'[1]4.számú melléklet'!D19)</f>
        <v>0</v>
      </c>
      <c r="E14" s="119">
        <f>SUM('[1]3.számú melléklet'!E21+'[1]4.számú melléklet'!E19)</f>
        <v>527056</v>
      </c>
    </row>
    <row r="15" spans="1:5" ht="12.75">
      <c r="A15" s="117" t="s">
        <v>29</v>
      </c>
      <c r="B15" s="118" t="s">
        <v>30</v>
      </c>
      <c r="C15" s="119">
        <f>SUM('[1]3.számú melléklet'!C22+'[1]4.számú melléklet'!C20)</f>
        <v>29515</v>
      </c>
      <c r="D15" s="119">
        <f>SUM('[1]3.számú melléklet'!D22+'[1]4.számú melléklet'!D20)</f>
        <v>0</v>
      </c>
      <c r="E15" s="119">
        <f>SUM('[1]3.számú melléklet'!E22+'[1]4.számú melléklet'!E20)</f>
        <v>29515</v>
      </c>
    </row>
    <row r="16" spans="1:5" ht="13.5">
      <c r="A16" s="72" t="s">
        <v>31</v>
      </c>
      <c r="B16" s="73" t="s">
        <v>169</v>
      </c>
      <c r="C16" s="74">
        <f>SUM(C7,C8,C9,C10,C14,C15)</f>
        <v>13452522</v>
      </c>
      <c r="D16" s="74">
        <f>SUM(D7,D8,D9,D10,D14,D15)</f>
        <v>8400</v>
      </c>
      <c r="E16" s="74">
        <f>SUM(E7,E8,E9,E10,E14,E15)</f>
        <v>13460922</v>
      </c>
    </row>
    <row r="17" spans="1:5" ht="12.75">
      <c r="A17" s="62"/>
      <c r="B17" s="63" t="s">
        <v>34</v>
      </c>
      <c r="C17" s="64">
        <f>SUM('[1]3.számú melléklet'!C24+'[1]4.számú melléklet'!C22)</f>
        <v>14000</v>
      </c>
      <c r="D17" s="64">
        <f>SUM('[1]3.számú melléklet'!D24+'[1]4.számú melléklet'!D22)</f>
        <v>0</v>
      </c>
      <c r="E17" s="64">
        <f>SUM('[1]3.számú melléklet'!E24+'[1]4.számú melléklet'!E22)</f>
        <v>14000</v>
      </c>
    </row>
    <row r="18" spans="1:5" ht="25.5">
      <c r="A18" s="62"/>
      <c r="B18" s="63" t="s">
        <v>170</v>
      </c>
      <c r="C18" s="64">
        <f>SUM('[1]4.számú melléklet'!C23)</f>
        <v>60536</v>
      </c>
      <c r="D18" s="64">
        <f>SUM('[1]4.számú melléklet'!D23)</f>
        <v>0</v>
      </c>
      <c r="E18" s="64">
        <f>SUM('[1]4.számú melléklet'!E23)</f>
        <v>60536</v>
      </c>
    </row>
    <row r="19" spans="1:5" ht="12.75">
      <c r="A19" s="62"/>
      <c r="B19" s="63" t="s">
        <v>171</v>
      </c>
      <c r="C19" s="64">
        <f>SUM('[1]4.számú melléklet'!C24)</f>
        <v>0</v>
      </c>
      <c r="D19" s="64">
        <f>SUM('[1]4.számú melléklet'!D24)</f>
        <v>0</v>
      </c>
      <c r="E19" s="64">
        <f>SUM('[1]4.számú melléklet'!E24)</f>
        <v>0</v>
      </c>
    </row>
    <row r="20" spans="1:5" ht="12.75">
      <c r="A20" s="62"/>
      <c r="B20" s="63" t="s">
        <v>172</v>
      </c>
      <c r="C20" s="64">
        <f>SUM('[1]4.számú melléklet'!C25)</f>
        <v>0</v>
      </c>
      <c r="D20" s="64">
        <f>SUM('[1]4.számú melléklet'!D25)</f>
        <v>0</v>
      </c>
      <c r="E20" s="64">
        <f>SUM('[1]4.számú melléklet'!E25)</f>
        <v>0</v>
      </c>
    </row>
    <row r="21" spans="1:5" ht="12.75">
      <c r="A21" s="117" t="s">
        <v>33</v>
      </c>
      <c r="B21" s="118" t="s">
        <v>173</v>
      </c>
      <c r="C21" s="119">
        <f>SUM(C17:C20)</f>
        <v>74536</v>
      </c>
      <c r="D21" s="119">
        <f>SUM(D17:D20)</f>
        <v>0</v>
      </c>
      <c r="E21" s="119">
        <f>SUM(E17:E20)</f>
        <v>74536</v>
      </c>
    </row>
    <row r="22" spans="1:5" ht="12.75">
      <c r="A22" s="117" t="s">
        <v>35</v>
      </c>
      <c r="B22" s="118" t="s">
        <v>36</v>
      </c>
      <c r="C22" s="119">
        <f>SUM('[1]3.számú melléklet'!C25+'[1]4.számú melléklet'!C27)</f>
        <v>89430</v>
      </c>
      <c r="D22" s="119">
        <f>SUM('[1]3.számú melléklet'!D25+'[1]4.számú melléklet'!D27)</f>
        <v>0</v>
      </c>
      <c r="E22" s="119">
        <f>SUM('[1]3.számú melléklet'!E25+'[1]4.számú melléklet'!E27)</f>
        <v>89430</v>
      </c>
    </row>
    <row r="23" spans="1:5" ht="12.75">
      <c r="A23" s="117" t="s">
        <v>37</v>
      </c>
      <c r="B23" s="118" t="s">
        <v>174</v>
      </c>
      <c r="C23" s="119">
        <f>SUM('[1]4.számú melléklet'!C28)</f>
        <v>220052</v>
      </c>
      <c r="D23" s="119">
        <f>SUM('[1]4.számú melléklet'!D28)</f>
        <v>0</v>
      </c>
      <c r="E23" s="119">
        <f>SUM('[1]4.számú melléklet'!E28)</f>
        <v>220052</v>
      </c>
    </row>
    <row r="24" spans="1:5" ht="12.75">
      <c r="A24" s="117" t="s">
        <v>55</v>
      </c>
      <c r="B24" s="118" t="s">
        <v>175</v>
      </c>
      <c r="C24" s="119">
        <f>SUM('[1]4.számú melléklet'!C29)</f>
        <v>0</v>
      </c>
      <c r="D24" s="119">
        <f>SUM('[1]4.számú melléklet'!D29)</f>
        <v>0</v>
      </c>
      <c r="E24" s="119">
        <f>SUM('[1]4.számú melléklet'!E29)</f>
        <v>0</v>
      </c>
    </row>
    <row r="25" spans="1:5" ht="25.5">
      <c r="A25" s="80" t="s">
        <v>57</v>
      </c>
      <c r="B25" s="81" t="s">
        <v>38</v>
      </c>
      <c r="C25" s="83">
        <f>SUM(C26,C28)</f>
        <v>151410</v>
      </c>
      <c r="D25" s="83">
        <f>SUM(D26,D28)</f>
        <v>0</v>
      </c>
      <c r="E25" s="83">
        <f>SUM(E26,E28)</f>
        <v>151410</v>
      </c>
    </row>
    <row r="26" spans="1:5" ht="25.5">
      <c r="A26" s="112"/>
      <c r="B26" s="120" t="s">
        <v>176</v>
      </c>
      <c r="C26" s="106">
        <f>SUM('[1]3.számú melléklet'!C28+'[1]4.számú melléklet'!C30)</f>
        <v>118446</v>
      </c>
      <c r="D26" s="106">
        <f>SUM('[1]3.számú melléklet'!D28+'[1]4.számú melléklet'!D30)</f>
        <v>0</v>
      </c>
      <c r="E26" s="106">
        <f>SUM('[1]3.számú melléklet'!E28+'[1]4.számú melléklet'!E30)</f>
        <v>118446</v>
      </c>
    </row>
    <row r="27" spans="1:5" ht="12.75">
      <c r="A27" s="121"/>
      <c r="B27" s="99" t="s">
        <v>26</v>
      </c>
      <c r="C27" s="108">
        <f>SUM('[1]3.számú melléklet'!C29+'[1]4.számú melléklet'!C32)</f>
        <v>0</v>
      </c>
      <c r="D27" s="108">
        <f>SUM('[1]3.számú melléklet'!D29+'[1]4.számú melléklet'!D32)</f>
        <v>0</v>
      </c>
      <c r="E27" s="108">
        <f>SUM('[1]3.számú melléklet'!E29+'[1]4.számú melléklet'!E32)</f>
        <v>0</v>
      </c>
    </row>
    <row r="28" spans="1:5" ht="25.5">
      <c r="A28" s="85"/>
      <c r="B28" s="122" t="s">
        <v>177</v>
      </c>
      <c r="C28" s="110">
        <f>SUM('[1]3.számú melléklet'!C30+'[1]4.számú melléklet'!C34)</f>
        <v>32964</v>
      </c>
      <c r="D28" s="110">
        <f>SUM('[1]3.számú melléklet'!D30+'[1]4.számú melléklet'!D34)</f>
        <v>0</v>
      </c>
      <c r="E28" s="110">
        <f>SUM('[1]3.számú melléklet'!E30+'[1]4.számú melléklet'!E34)</f>
        <v>32964</v>
      </c>
    </row>
    <row r="29" spans="1:5" ht="27">
      <c r="A29" s="77" t="s">
        <v>41</v>
      </c>
      <c r="B29" s="78" t="s">
        <v>178</v>
      </c>
      <c r="C29" s="79">
        <f>SUM(C21,C22,C23,C24,C25)</f>
        <v>535428</v>
      </c>
      <c r="D29" s="79">
        <f>SUM(D21,D22,D23,D24,D25)</f>
        <v>0</v>
      </c>
      <c r="E29" s="79">
        <f>SUM(E21,E22,E23,E24,E25)</f>
        <v>535428</v>
      </c>
    </row>
    <row r="30" spans="1:5" ht="25.5">
      <c r="A30" s="77"/>
      <c r="B30" s="86" t="s">
        <v>179</v>
      </c>
      <c r="C30" s="87">
        <f>SUM('[1]4.számú melléklet'!C42)</f>
        <v>0</v>
      </c>
      <c r="D30" s="87">
        <f>SUM('[1]4.számú melléklet'!D42)</f>
        <v>0</v>
      </c>
      <c r="E30" s="87">
        <f>SUM('[1]4.számú melléklet'!E42)</f>
        <v>0</v>
      </c>
    </row>
    <row r="31" spans="1:5" ht="25.5">
      <c r="A31" s="77"/>
      <c r="B31" s="123" t="s">
        <v>180</v>
      </c>
      <c r="C31" s="87">
        <f>SUM('[1]4.számú melléklet'!C43)</f>
        <v>8125</v>
      </c>
      <c r="D31" s="87">
        <f>SUM('[1]4.számú melléklet'!D43)</f>
        <v>0</v>
      </c>
      <c r="E31" s="87">
        <f>SUM('[1]4.számú melléklet'!E43)</f>
        <v>8125</v>
      </c>
    </row>
    <row r="32" spans="1:5" ht="13.5">
      <c r="A32" s="124" t="s">
        <v>105</v>
      </c>
      <c r="B32" s="125" t="s">
        <v>181</v>
      </c>
      <c r="C32" s="126">
        <f>SUM(C30:C31)</f>
        <v>8125</v>
      </c>
      <c r="D32" s="126">
        <f>SUM(D30:D31)</f>
        <v>0</v>
      </c>
      <c r="E32" s="126">
        <f>SUM(E30:E31)</f>
        <v>8125</v>
      </c>
    </row>
    <row r="33" spans="1:5" ht="12.75">
      <c r="A33" s="117" t="s">
        <v>60</v>
      </c>
      <c r="B33" s="118" t="s">
        <v>182</v>
      </c>
      <c r="C33" s="126">
        <f>SUM('[1]4.számú melléklet'!C45)</f>
        <v>2123250</v>
      </c>
      <c r="D33" s="126">
        <f>SUM('[1]4.számú melléklet'!D45)</f>
        <v>0</v>
      </c>
      <c r="E33" s="126">
        <f>SUM('[1]4.számú melléklet'!E45)</f>
        <v>2123250</v>
      </c>
    </row>
    <row r="34" spans="1:5" ht="12.75">
      <c r="A34" s="117" t="s">
        <v>82</v>
      </c>
      <c r="B34" s="127" t="s">
        <v>183</v>
      </c>
      <c r="C34" s="126">
        <f>SUM('[1]4.számú melléklet'!C46)</f>
        <v>62000</v>
      </c>
      <c r="D34" s="126">
        <f>SUM('[1]4.számú melléklet'!D46)</f>
        <v>0</v>
      </c>
      <c r="E34" s="126">
        <f>SUM('[1]4.számú melléklet'!E46)</f>
        <v>62000</v>
      </c>
    </row>
    <row r="35" spans="1:5" ht="12.75">
      <c r="A35" s="117" t="s">
        <v>84</v>
      </c>
      <c r="B35" s="118" t="s">
        <v>184</v>
      </c>
      <c r="C35" s="126">
        <f>SUM('[1]4.számú melléklet'!C47)</f>
        <v>443980</v>
      </c>
      <c r="D35" s="126">
        <f>SUM('[1]4.számú melléklet'!D47)</f>
        <v>0</v>
      </c>
      <c r="E35" s="126">
        <f>SUM('[1]4.számú melléklet'!E47)</f>
        <v>443980</v>
      </c>
    </row>
    <row r="36" spans="1:5" ht="13.5">
      <c r="A36" s="72" t="s">
        <v>117</v>
      </c>
      <c r="B36" s="73" t="s">
        <v>185</v>
      </c>
      <c r="C36" s="84">
        <f>SUM(C33:C35)</f>
        <v>2629230</v>
      </c>
      <c r="D36" s="84">
        <f>SUM(D33:D35)</f>
        <v>0</v>
      </c>
      <c r="E36" s="84">
        <f>SUM(E33:E35)</f>
        <v>2629230</v>
      </c>
    </row>
    <row r="37" spans="1:5" ht="27">
      <c r="A37" s="72"/>
      <c r="B37" s="73" t="s">
        <v>186</v>
      </c>
      <c r="C37" s="84">
        <f>SUM(C16,C29,C32,C36)</f>
        <v>16625305</v>
      </c>
      <c r="D37" s="84">
        <f>SUM(D16,D29,D32,D36)</f>
        <v>8400</v>
      </c>
      <c r="E37" s="84">
        <f>SUM(E16,E29,E32,E36)</f>
        <v>16633705</v>
      </c>
    </row>
    <row r="38" spans="1:5" ht="25.5">
      <c r="A38" s="62"/>
      <c r="B38" s="63" t="s">
        <v>187</v>
      </c>
      <c r="C38" s="75">
        <f>SUM('[1]4.számú melléklet'!C50)</f>
        <v>145064</v>
      </c>
      <c r="D38" s="75">
        <f>SUM('[1]4.számú melléklet'!D50)</f>
        <v>0</v>
      </c>
      <c r="E38" s="75">
        <f>SUM('[1]4.számú melléklet'!E50)</f>
        <v>145064</v>
      </c>
    </row>
    <row r="39" spans="1:5" ht="25.5">
      <c r="A39" s="62"/>
      <c r="B39" s="63" t="s">
        <v>188</v>
      </c>
      <c r="C39" s="75">
        <f>SUM('[1]4.számú melléklet'!C51)</f>
        <v>0</v>
      </c>
      <c r="D39" s="75">
        <f>SUM('[1]4.számú melléklet'!D51)</f>
        <v>0</v>
      </c>
      <c r="E39" s="75">
        <f>SUM('[1]4.számú melléklet'!E51)</f>
        <v>0</v>
      </c>
    </row>
    <row r="40" spans="1:5" ht="13.5">
      <c r="A40" s="72" t="s">
        <v>10</v>
      </c>
      <c r="B40" s="73" t="s">
        <v>189</v>
      </c>
      <c r="C40" s="74">
        <f>SUM(C38:C39)</f>
        <v>145064</v>
      </c>
      <c r="D40" s="74">
        <f>SUM(D38:D39)</f>
        <v>0</v>
      </c>
      <c r="E40" s="74">
        <f>SUM(E38:E39)</f>
        <v>145064</v>
      </c>
    </row>
    <row r="41" spans="1:5" ht="25.5">
      <c r="A41" s="128" t="s">
        <v>11</v>
      </c>
      <c r="B41" s="63" t="s">
        <v>190</v>
      </c>
      <c r="C41" s="129">
        <v>0</v>
      </c>
      <c r="D41" s="129">
        <v>0</v>
      </c>
      <c r="E41" s="130">
        <v>0</v>
      </c>
    </row>
    <row r="42" spans="1:5" ht="13.5">
      <c r="A42" s="72" t="s">
        <v>133</v>
      </c>
      <c r="B42" s="73" t="s">
        <v>191</v>
      </c>
      <c r="C42" s="84">
        <f>SUM(C40:C41)</f>
        <v>145064</v>
      </c>
      <c r="D42" s="84">
        <f>SUM(D40:D41)</f>
        <v>0</v>
      </c>
      <c r="E42" s="84">
        <f>SUM(E40:E41)</f>
        <v>145064</v>
      </c>
    </row>
    <row r="43" spans="1:5" ht="13.5">
      <c r="A43" s="131"/>
      <c r="B43" s="132" t="s">
        <v>192</v>
      </c>
      <c r="C43" s="133">
        <f>SUM(C37,C42)</f>
        <v>16770369</v>
      </c>
      <c r="D43" s="133">
        <f>SUM(D37,D42)</f>
        <v>8400</v>
      </c>
      <c r="E43" s="133">
        <f>SUM(E37,E42)</f>
        <v>16778769</v>
      </c>
    </row>
    <row r="44" spans="1:5" ht="26.25">
      <c r="A44" s="134" t="s">
        <v>135</v>
      </c>
      <c r="B44" s="135" t="s">
        <v>193</v>
      </c>
      <c r="C44" s="136">
        <f>SUM('[1]4.számú melléklet'!C54)</f>
        <v>7439104</v>
      </c>
      <c r="D44" s="136">
        <f>SUM('[1]4.számú melléklet'!D54)</f>
        <v>8400</v>
      </c>
      <c r="E44" s="136">
        <f>SUM('[1]4.számú melléklet'!E54)</f>
        <v>7447504</v>
      </c>
    </row>
    <row r="45" spans="1:5" ht="25.5">
      <c r="A45" s="137" t="s">
        <v>137</v>
      </c>
      <c r="B45" s="81" t="s">
        <v>194</v>
      </c>
      <c r="C45" s="138">
        <f>SUM('[1]3.számú melléklet'!C49)*-1</f>
        <v>-7439104</v>
      </c>
      <c r="D45" s="138">
        <f>SUM('[1]3.számú melléklet'!D49)*-1</f>
        <v>-8400</v>
      </c>
      <c r="E45" s="138">
        <f>SUM('[1]3.számú melléklet'!E49)*-1</f>
        <v>-7447504</v>
      </c>
    </row>
    <row r="46" spans="1:5" ht="13.5">
      <c r="A46" s="72"/>
      <c r="B46" s="73" t="s">
        <v>195</v>
      </c>
      <c r="C46" s="79">
        <f>SUM(C43:C45)</f>
        <v>16770369</v>
      </c>
      <c r="D46" s="79">
        <f>SUM(D43:D45)</f>
        <v>8400</v>
      </c>
      <c r="E46" s="79">
        <f>SUM(E43:E45)</f>
        <v>16778769</v>
      </c>
    </row>
  </sheetData>
  <mergeCells count="2">
    <mergeCell ref="A1:E1"/>
    <mergeCell ref="A2:E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2"/>
  <sheetViews>
    <sheetView tabSelected="1" workbookViewId="0" topLeftCell="A46">
      <selection activeCell="A1" sqref="A1:E1"/>
    </sheetView>
  </sheetViews>
  <sheetFormatPr defaultColWidth="9.33203125" defaultRowHeight="12.75"/>
  <cols>
    <col min="1" max="1" width="8.66015625" style="0" bestFit="1" customWidth="1"/>
    <col min="2" max="2" width="39.66015625" style="0" bestFit="1" customWidth="1"/>
    <col min="3" max="3" width="11" style="0" bestFit="1" customWidth="1"/>
    <col min="4" max="4" width="8.5" style="0" bestFit="1" customWidth="1"/>
    <col min="5" max="5" width="11" style="0" bestFit="1" customWidth="1"/>
    <col min="6" max="16384" width="9" style="0" customWidth="1"/>
  </cols>
  <sheetData>
    <row r="1" spans="1:5" ht="15.75">
      <c r="A1" s="1" t="s">
        <v>0</v>
      </c>
      <c r="B1" s="2"/>
      <c r="C1" s="2"/>
      <c r="D1" s="2"/>
      <c r="E1" s="2"/>
    </row>
    <row r="2" spans="1:5" ht="15.75">
      <c r="A2" s="3" t="s">
        <v>1</v>
      </c>
      <c r="B2" s="4"/>
      <c r="C2" s="4"/>
      <c r="D2" s="4"/>
      <c r="E2" s="4"/>
    </row>
    <row r="3" spans="1:5" ht="15.75">
      <c r="A3" s="5" t="s">
        <v>2</v>
      </c>
      <c r="B3" s="5"/>
      <c r="C3" s="5"/>
      <c r="D3" s="5"/>
      <c r="E3" s="5"/>
    </row>
    <row r="4" spans="1:5" ht="15.75">
      <c r="A4" s="6" t="s">
        <v>3</v>
      </c>
      <c r="B4" s="4"/>
      <c r="C4" s="4"/>
      <c r="D4" s="4"/>
      <c r="E4" s="4"/>
    </row>
    <row r="5" spans="1:5" ht="12.75">
      <c r="A5" s="7"/>
      <c r="B5" s="8"/>
      <c r="C5" s="8"/>
      <c r="D5" s="9"/>
      <c r="E5" s="10" t="s">
        <v>4</v>
      </c>
    </row>
    <row r="6" spans="1:5" ht="63.75">
      <c r="A6" s="11" t="s">
        <v>5</v>
      </c>
      <c r="B6" s="12" t="s">
        <v>6</v>
      </c>
      <c r="C6" s="13" t="s">
        <v>7</v>
      </c>
      <c r="D6" s="14" t="s">
        <v>8</v>
      </c>
      <c r="E6" s="14" t="s">
        <v>9</v>
      </c>
    </row>
    <row r="7" spans="1:5" ht="12.75">
      <c r="A7" s="12" t="s">
        <v>10</v>
      </c>
      <c r="B7" s="15" t="s">
        <v>11</v>
      </c>
      <c r="C7" s="15" t="s">
        <v>12</v>
      </c>
      <c r="D7" s="15" t="s">
        <v>13</v>
      </c>
      <c r="E7" s="15" t="s">
        <v>14</v>
      </c>
    </row>
    <row r="8" spans="1:5" ht="12.75">
      <c r="A8" s="16"/>
      <c r="B8" s="17" t="s">
        <v>15</v>
      </c>
      <c r="C8" s="18">
        <f>SUM('[1]3a.számú melléklet'!C8+'[1]3b.számú melléklet'!C8+'[1]3c.számú melléklet'!C8+'[1]3d.számú melléklet'!C8+'[1]3e.számú melléklet'!C8+'[1]3f.számú melléklet'!C8+'[1]3g.számú melléklet'!C8+'[1]3h.számú melléklet'!C8)</f>
        <v>2225</v>
      </c>
      <c r="D8" s="18">
        <f>SUM('[1]3a.számú melléklet'!D8+'[1]3b.számú melléklet'!D8+'[1]3c.számú melléklet'!D8+'[1]3d.számú melléklet'!D8+'[1]3e.számú melléklet'!D8+'[1]3f.számú melléklet'!D8+'[1]3g.számú melléklet'!D8+'[1]3h.számú melléklet'!D8)</f>
        <v>8</v>
      </c>
      <c r="E8" s="18">
        <f>SUM('[1]3a.számú melléklet'!E8+'[1]3b.számú melléklet'!E8+'[1]3c.számú melléklet'!E8+'[1]3d.számú melléklet'!E8+'[1]3e.számú melléklet'!E8+'[1]3f.számú melléklet'!E8+'[1]3g.számú melléklet'!E8+'[1]3h.számú melléklet'!E8)</f>
        <v>2233</v>
      </c>
    </row>
    <row r="9" spans="1:5" ht="13.5">
      <c r="A9" s="19"/>
      <c r="B9" s="20" t="s">
        <v>16</v>
      </c>
      <c r="C9" s="21"/>
      <c r="D9" s="21"/>
      <c r="E9" s="21"/>
    </row>
    <row r="10" spans="1:5" ht="12.75">
      <c r="A10" s="22" t="s">
        <v>10</v>
      </c>
      <c r="B10" s="23" t="s">
        <v>17</v>
      </c>
      <c r="C10" s="24">
        <f>SUM('[1]3a.számú melléklet'!C10+'[1]3b.számú melléklet'!C10+'[1]3c.számú melléklet'!C10+'[1]3d.számú melléklet'!C10+'[1]3e.számú melléklet'!C10+'[1]3f.számú melléklet'!C10+'[1]3g.számú melléklet'!C10+'[1]3h.számú melléklet'!C10)</f>
        <v>5060788</v>
      </c>
      <c r="D10" s="24">
        <f>SUM('[1]3a.számú melléklet'!D10+'[1]3b.számú melléklet'!D10+'[1]3c.számú melléklet'!D10+'[1]3d.számú melléklet'!D10+'[1]3e.számú melléklet'!D10+'[1]3f.számú melléklet'!D10+'[1]3g.számú melléklet'!D10+'[1]3h.számú melléklet'!D10)</f>
        <v>4546</v>
      </c>
      <c r="E10" s="24">
        <f>SUM('[1]3a.számú melléklet'!E10+'[1]3b.számú melléklet'!E10+'[1]3c.számú melléklet'!E10+'[1]3d.számú melléklet'!E10+'[1]3e.számú melléklet'!E10+'[1]3f.számú melléklet'!E10+'[1]3g.számú melléklet'!E10+'[1]3h.számú melléklet'!E10)</f>
        <v>5065334</v>
      </c>
    </row>
    <row r="11" spans="1:5" ht="12.75">
      <c r="A11" s="22" t="s">
        <v>11</v>
      </c>
      <c r="B11" s="25" t="s">
        <v>18</v>
      </c>
      <c r="C11" s="24">
        <f>SUM('[1]3a.számú melléklet'!C11+'[1]3b.számú melléklet'!C11+'[1]3c.számú melléklet'!C11+'[1]3d.számú melléklet'!C11+'[1]3e.számú melléklet'!C11+'[1]3f.számú melléklet'!C11+'[1]3g.számú melléklet'!C11+'[1]3h.számú melléklet'!C11)</f>
        <v>1619514</v>
      </c>
      <c r="D11" s="24">
        <f>SUM('[1]3a.számú melléklet'!D11+'[1]3b.számú melléklet'!D11+'[1]3c.számú melléklet'!D11+'[1]3d.számú melléklet'!D11+'[1]3e.számú melléklet'!D11+'[1]3f.számú melléklet'!D11+'[1]3g.számú melléklet'!D11+'[1]3h.számú melléklet'!D11)</f>
        <v>1454</v>
      </c>
      <c r="E11" s="24">
        <f>SUM('[1]3a.számú melléklet'!E11+'[1]3b.számú melléklet'!E11+'[1]3c.számú melléklet'!E11+'[1]3d.számú melléklet'!E11+'[1]3e.számú melléklet'!E11+'[1]3f.számú melléklet'!E11+'[1]3g.számú melléklet'!E11+'[1]3h.számú melléklet'!E11)</f>
        <v>1620968</v>
      </c>
    </row>
    <row r="12" spans="1:5" ht="12.75">
      <c r="A12" s="22"/>
      <c r="B12" s="26" t="s">
        <v>19</v>
      </c>
      <c r="C12" s="24">
        <f>SUM('[1]3a.számú melléklet'!C12+'[1]3b.számú melléklet'!C12+'[1]3c.számú melléklet'!C12+'[1]3d.számú melléklet'!C12+'[1]3e.számú melléklet'!C12+'[1]3f.számú melléklet'!C12+'[1]3g.számú melléklet'!C12+'[1]3h.számú melléklet'!C12)</f>
        <v>1410352</v>
      </c>
      <c r="D12" s="24">
        <f>SUM('[1]3a.számú melléklet'!D12+'[1]3b.számú melléklet'!D12+'[1]3c.számú melléklet'!D12+'[1]3d.számú melléklet'!D12+'[1]3e.számú melléklet'!D12+'[1]3f.számú melléklet'!D12+'[1]3g.számú melléklet'!D12+'[1]3h.számú melléklet'!D12)</f>
        <v>1318</v>
      </c>
      <c r="E12" s="24">
        <f>SUM('[1]3a.számú melléklet'!E12+'[1]3b.számú melléklet'!E12+'[1]3c.számú melléklet'!E12+'[1]3d.számú melléklet'!E12+'[1]3e.számú melléklet'!E12+'[1]3f.számú melléklet'!E12+'[1]3g.számú melléklet'!E12+'[1]3h.számú melléklet'!E12)</f>
        <v>1411670</v>
      </c>
    </row>
    <row r="13" spans="1:5" ht="12.75">
      <c r="A13" s="22"/>
      <c r="B13" s="26" t="s">
        <v>20</v>
      </c>
      <c r="C13" s="24">
        <f>SUM('[1]3a.számú melléklet'!C13+'[1]3b.számú melléklet'!C13+'[1]3c.számú melléklet'!C13+'[1]3d.számú melléklet'!C13+'[1]3e.számú melléklet'!C13+'[1]3f.számú melléklet'!C13+'[1]3g.számú melléklet'!C13+'[1]3h.számú melléklet'!C13)</f>
        <v>145151</v>
      </c>
      <c r="D13" s="24">
        <f>SUM('[1]3a.számú melléklet'!D13+'[1]3b.számú melléklet'!D13+'[1]3c.számú melléklet'!D13+'[1]3d.számú melléklet'!D13+'[1]3e.számú melléklet'!D13+'[1]3f.számú melléklet'!D13+'[1]3g.számú melléklet'!D13+'[1]3h.számú melléklet'!D13)</f>
        <v>136</v>
      </c>
      <c r="E13" s="24">
        <f>SUM('[1]3a.számú melléklet'!E13+'[1]3b.számú melléklet'!E13+'[1]3c.számú melléklet'!E13+'[1]3d.számú melléklet'!E13+'[1]3e.számú melléklet'!E13+'[1]3f.számú melléklet'!E13+'[1]3g.számú melléklet'!E13+'[1]3h.számú melléklet'!E13)</f>
        <v>145287</v>
      </c>
    </row>
    <row r="14" spans="1:5" ht="12.75">
      <c r="A14" s="22"/>
      <c r="B14" s="26" t="s">
        <v>21</v>
      </c>
      <c r="C14" s="24">
        <f>SUM('[1]3a.számú melléklet'!C14+'[1]3b.számú melléklet'!C14+'[1]3c.számú melléklet'!C14+'[1]3d.számú melléklet'!C14+'[1]3e.számú melléklet'!C14+'[1]3f.számú melléklet'!C14+'[1]3g.számú melléklet'!C14+'[1]3h.számú melléklet'!C14)</f>
        <v>51653</v>
      </c>
      <c r="D14" s="24">
        <f>SUM('[1]3a.számú melléklet'!D14+'[1]3b.számú melléklet'!D14+'[1]3c.számú melléklet'!D14+'[1]3d.számú melléklet'!D14+'[1]3e.számú melléklet'!D14+'[1]3f.számú melléklet'!D14+'[1]3g.számú melléklet'!D14+'[1]3h.számú melléklet'!D14)</f>
        <v>0</v>
      </c>
      <c r="E14" s="24">
        <f>SUM('[1]3a.számú melléklet'!E14+'[1]3b.számú melléklet'!E14+'[1]3c.számú melléklet'!E14+'[1]3d.számú melléklet'!E14+'[1]3e.számú melléklet'!E14+'[1]3f.számú melléklet'!E14+'[1]3g.számú melléklet'!E14+'[1]3h.számú melléklet'!E14)</f>
        <v>51653</v>
      </c>
    </row>
    <row r="15" spans="1:5" ht="12.75">
      <c r="A15" s="22"/>
      <c r="B15" s="26" t="s">
        <v>22</v>
      </c>
      <c r="C15" s="24">
        <f>SUM('[1]3a.számú melléklet'!C15+'[1]3b.számú melléklet'!C15+'[1]3c.számú melléklet'!C15+'[1]3d.számú melléklet'!C15+'[1]3e.számú melléklet'!C15+'[1]3f.számú melléklet'!C15+'[1]3g.számú melléklet'!C15+'[1]3h.számú melléklet'!C15)</f>
        <v>12358</v>
      </c>
      <c r="D15" s="24">
        <f>SUM('[1]3a.számú melléklet'!D15+'[1]3b.számú melléklet'!D15+'[1]3c.számú melléklet'!D15+'[1]3d.számú melléklet'!D15+'[1]3e.számú melléklet'!D15+'[1]3f.számú melléklet'!D15+'[1]3g.számú melléklet'!D15+'[1]3h.számú melléklet'!D15)</f>
        <v>0</v>
      </c>
      <c r="E15" s="24">
        <f>SUM('[1]3a.számú melléklet'!E15+'[1]3b.számú melléklet'!E15+'[1]3c.számú melléklet'!E15+'[1]3d.számú melléklet'!E15+'[1]3e.számú melléklet'!E15+'[1]3f.számú melléklet'!E15+'[1]3g.számú melléklet'!E15+'[1]3h.számú melléklet'!E15)</f>
        <v>12358</v>
      </c>
    </row>
    <row r="16" spans="1:5" ht="12.75">
      <c r="A16" s="22" t="s">
        <v>12</v>
      </c>
      <c r="B16" s="23" t="s">
        <v>23</v>
      </c>
      <c r="C16" s="24">
        <f>SUM('[1]3a.számú melléklet'!C16+'[1]3b.számú melléklet'!C16+'[1]3c.számú melléklet'!C16+'[1]3d.számú melléklet'!C16+'[1]3e.számú melléklet'!C16+'[1]3f.számú melléklet'!C16+'[1]3g.számú melléklet'!C16+'[1]3h.számú melléklet'!C16)</f>
        <v>2085184</v>
      </c>
      <c r="D16" s="24">
        <f>SUM('[1]3a.számú melléklet'!D16+'[1]3b.számú melléklet'!D16+'[1]3c.számú melléklet'!D16+'[1]3d.számú melléklet'!D16+'[1]3e.számú melléklet'!D16+'[1]3f.számú melléklet'!D16+'[1]3g.számú melléklet'!D16+'[1]3h.számú melléklet'!D16)</f>
        <v>2400</v>
      </c>
      <c r="E16" s="24">
        <f>SUM('[1]3a.számú melléklet'!E16+'[1]3b.számú melléklet'!E16+'[1]3c.számú melléklet'!E16+'[1]3d.számú melléklet'!E16+'[1]3e.számú melléklet'!E16+'[1]3f.számú melléklet'!E16+'[1]3g.számú melléklet'!E16+'[1]3h.számú melléklet'!E16)</f>
        <v>2087584</v>
      </c>
    </row>
    <row r="17" spans="1:5" ht="25.5">
      <c r="A17" s="22" t="s">
        <v>13</v>
      </c>
      <c r="B17" s="27" t="s">
        <v>24</v>
      </c>
      <c r="C17" s="21">
        <f>SUM('[1]3a.számú melléklet'!C17+'[1]3b.számú melléklet'!C17+'[1]3c.számú melléklet'!C17+'[1]3d.számú melléklet'!C17+'[1]3e.számú melléklet'!C17+'[1]3f.számú melléklet'!C17+'[1]3g.számú melléklet'!C17+'[1]3h.számú melléklet'!C17)</f>
        <v>1179</v>
      </c>
      <c r="D17" s="21">
        <f>SUM('[1]3a.számú melléklet'!D17+'[1]3b.számú melléklet'!D17+'[1]3c.számú melléklet'!D17+'[1]3d.számú melléklet'!D17+'[1]3e.számú melléklet'!D17+'[1]3f.számú melléklet'!D17+'[1]3g.számú melléklet'!D17+'[1]3h.számú melléklet'!D17)</f>
        <v>0</v>
      </c>
      <c r="E17" s="21">
        <f>SUM('[1]3a.számú melléklet'!E17+'[1]3b.számú melléklet'!E17+'[1]3c.számú melléklet'!E17+'[1]3d.számú melléklet'!E17+'[1]3e.számú melléklet'!E17+'[1]3f.számú melléklet'!E17+'[1]3g.számú melléklet'!E17+'[1]3h.számú melléklet'!E17)</f>
        <v>1179</v>
      </c>
    </row>
    <row r="18" spans="1:5" ht="12.75">
      <c r="A18" s="28"/>
      <c r="B18" s="29" t="s">
        <v>25</v>
      </c>
      <c r="C18" s="30">
        <f>SUM('[1]3a.számú melléklet'!C18+'[1]3b.számú melléklet'!C18+'[1]3c.számú melléklet'!C18+'[1]3d.számú melléklet'!C18+'[1]3e.számú melléklet'!C18+'[1]3f.számú melléklet'!C18+'[1]3g.számú melléklet'!C18+'[1]3h.számú melléklet'!C18)</f>
        <v>0</v>
      </c>
      <c r="D18" s="30">
        <f>SUM('[1]3a.számú melléklet'!D18+'[1]3b.számú melléklet'!D18+'[1]3c.számú melléklet'!D18+'[1]3d.számú melléklet'!D18+'[1]3e.számú melléklet'!D18+'[1]3f.számú melléklet'!D18+'[1]3g.számú melléklet'!D18+'[1]3h.számú melléklet'!D18)</f>
        <v>0</v>
      </c>
      <c r="E18" s="30">
        <f>SUM('[1]3a.számú melléklet'!E18+'[1]3b.számú melléklet'!E18+'[1]3c.számú melléklet'!E18+'[1]3d.számú melléklet'!E18+'[1]3e.számú melléklet'!E18+'[1]3f.számú melléklet'!E18+'[1]3g.számú melléklet'!E18+'[1]3h.számú melléklet'!E18)</f>
        <v>0</v>
      </c>
    </row>
    <row r="19" spans="1:5" ht="12.75">
      <c r="A19" s="31"/>
      <c r="B19" s="32" t="s">
        <v>26</v>
      </c>
      <c r="C19" s="33">
        <f>SUM('[1]3a.számú melléklet'!C19+'[1]3b.számú melléklet'!C19+'[1]3c.számú melléklet'!C19+'[1]3d.számú melléklet'!C19+'[1]3e.számú melléklet'!C19+'[1]3f.számú melléklet'!C19+'[1]3g.számú melléklet'!C19+'[1]3h.számú melléklet'!C19)</f>
        <v>0</v>
      </c>
      <c r="D19" s="33">
        <f>SUM('[1]3a.számú melléklet'!D19+'[1]3b.számú melléklet'!D19+'[1]3c.számú melléklet'!D19+'[1]3d.számú melléklet'!D19+'[1]3e.számú melléklet'!D19+'[1]3f.számú melléklet'!D19+'[1]3g.számú melléklet'!D19+'[1]3h.számú melléklet'!D19)</f>
        <v>0</v>
      </c>
      <c r="E19" s="33">
        <f>SUM('[1]3a.számú melléklet'!E19+'[1]3b.számú melléklet'!E19+'[1]3c.számú melléklet'!E19+'[1]3d.számú melléklet'!E19+'[1]3e.számú melléklet'!E19+'[1]3f.számú melléklet'!E19+'[1]3g.számú melléklet'!E19+'[1]3h.számú melléklet'!E19)</f>
        <v>0</v>
      </c>
    </row>
    <row r="20" spans="1:5" ht="25.5">
      <c r="A20" s="22"/>
      <c r="B20" s="34" t="s">
        <v>27</v>
      </c>
      <c r="C20" s="24">
        <f>SUM('[1]3a.számú melléklet'!C20+'[1]3b.számú melléklet'!C20+'[1]3c.számú melléklet'!C20+'[1]3d.számú melléklet'!C20+'[1]3e.számú melléklet'!C20+'[1]3f.számú melléklet'!C20+'[1]3g.számú melléklet'!C20+'[1]3h.számú melléklet'!C20)</f>
        <v>1179</v>
      </c>
      <c r="D20" s="24">
        <f>SUM('[1]3a.számú melléklet'!D20+'[1]3b.számú melléklet'!D20+'[1]3c.számú melléklet'!D20+'[1]3d.számú melléklet'!D20+'[1]3e.számú melléklet'!D20+'[1]3f.számú melléklet'!D20+'[1]3g.számú melléklet'!D20+'[1]3h.számú melléklet'!D20)</f>
        <v>0</v>
      </c>
      <c r="E20" s="24">
        <f>SUM('[1]3a.számú melléklet'!E20+'[1]3b.számú melléklet'!E20+'[1]3c.számú melléklet'!E20+'[1]3d.számú melléklet'!E20+'[1]3e.számú melléklet'!E20+'[1]3f.számú melléklet'!E20+'[1]3g.számú melléklet'!E20+'[1]3h.számú melléklet'!E20)</f>
        <v>1179</v>
      </c>
    </row>
    <row r="21" spans="1:5" ht="12.75">
      <c r="A21" s="22" t="s">
        <v>14</v>
      </c>
      <c r="B21" s="23" t="s">
        <v>28</v>
      </c>
      <c r="C21" s="24">
        <f>SUM('[1]3a.számú melléklet'!C21+'[1]3b.számú melléklet'!C21+'[1]3c.számú melléklet'!C21+'[1]3d.számú melléklet'!C21+'[1]3e.számú melléklet'!C21+'[1]3f.számú melléklet'!C21+'[1]3g.számú melléklet'!C21+'[1]3h.számú melléklet'!C21)</f>
        <v>0</v>
      </c>
      <c r="D21" s="24">
        <f>SUM('[1]3a.számú melléklet'!D21+'[1]3b.számú melléklet'!D21+'[1]3c.számú melléklet'!D21+'[1]3d.számú melléklet'!D21+'[1]3e.számú melléklet'!D21+'[1]3f.számú melléklet'!D21+'[1]3g.számú melléklet'!D21+'[1]3h.számú melléklet'!D21)</f>
        <v>0</v>
      </c>
      <c r="E21" s="24">
        <f>SUM('[1]3a.számú melléklet'!E21+'[1]3b.számú melléklet'!E21+'[1]3c.számú melléklet'!E21+'[1]3d.számú melléklet'!E21+'[1]3e.számú melléklet'!E21+'[1]3f.számú melléklet'!E21+'[1]3g.számú melléklet'!E21+'[1]3h.számú melléklet'!E21)</f>
        <v>0</v>
      </c>
    </row>
    <row r="22" spans="1:5" ht="12.75">
      <c r="A22" s="22" t="s">
        <v>29</v>
      </c>
      <c r="B22" s="23" t="s">
        <v>30</v>
      </c>
      <c r="C22" s="24">
        <f>SUM('[1]3a.számú melléklet'!C22+'[1]3b.számú melléklet'!C22+'[1]3c.számú melléklet'!C22+'[1]3d.számú melléklet'!C22+'[1]3e.számú melléklet'!C22+'[1]3f.számú melléklet'!C22+'[1]3g.számú melléklet'!C22+'[1]3h.számú melléklet'!C22)</f>
        <v>0</v>
      </c>
      <c r="D22" s="24">
        <f>SUM('[1]3a.számú melléklet'!D22+'[1]3b.számú melléklet'!D22+'[1]3c.számú melléklet'!D22+'[1]3d.számú melléklet'!D22+'[1]3e.számú melléklet'!D22+'[1]3f.számú melléklet'!D22+'[1]3g.számú melléklet'!D22+'[1]3h.számú melléklet'!D22)</f>
        <v>0</v>
      </c>
      <c r="E22" s="24">
        <f>SUM('[1]3a.számú melléklet'!E22+'[1]3b.számú melléklet'!E22+'[1]3c.számú melléklet'!E22+'[1]3d.számú melléklet'!E22+'[1]3e.számú melléklet'!E22+'[1]3f.számú melléklet'!E22+'[1]3g.számú melléklet'!E22+'[1]3h.számú melléklet'!E22)</f>
        <v>0</v>
      </c>
    </row>
    <row r="23" spans="1:5" ht="13.5">
      <c r="A23" s="19" t="s">
        <v>31</v>
      </c>
      <c r="B23" s="20" t="s">
        <v>32</v>
      </c>
      <c r="C23" s="35">
        <f>SUM('[1]3a.számú melléklet'!C23+'[1]3b.számú melléklet'!C23+'[1]3c.számú melléklet'!C23+'[1]3d.számú melléklet'!C23+'[1]3e.számú melléklet'!C23+'[1]3f.számú melléklet'!C23+'[1]3g.számú melléklet'!C23+'[1]3h.számú melléklet'!C23)</f>
        <v>8766665</v>
      </c>
      <c r="D23" s="35">
        <f>SUM('[1]3a.számú melléklet'!D23+'[1]3b.számú melléklet'!D23+'[1]3c.számú melléklet'!D23+'[1]3d.számú melléklet'!D23+'[1]3e.számú melléklet'!D23+'[1]3f.számú melléklet'!D23+'[1]3g.számú melléklet'!D23+'[1]3h.számú melléklet'!D23)</f>
        <v>8400</v>
      </c>
      <c r="E23" s="35">
        <f>SUM('[1]3a.számú melléklet'!E23+'[1]3b.számú melléklet'!E23+'[1]3c.számú melléklet'!E23+'[1]3d.számú melléklet'!E23+'[1]3e.számú melléklet'!E23+'[1]3f.számú melléklet'!E23+'[1]3g.számú melléklet'!E23+'[1]3h.számú melléklet'!E23)</f>
        <v>8775065</v>
      </c>
    </row>
    <row r="24" spans="1:5" ht="12.75">
      <c r="A24" s="22" t="s">
        <v>33</v>
      </c>
      <c r="B24" s="23" t="s">
        <v>34</v>
      </c>
      <c r="C24" s="24">
        <f>SUM('[1]3a.számú melléklet'!C24+'[1]3b.számú melléklet'!C24+'[1]3c.számú melléklet'!C24+'[1]3d.számú melléklet'!C24+'[1]3e.számú melléklet'!C24+'[1]3f.számú melléklet'!C24+'[1]3g.számú melléklet'!C24+'[1]3h.számú melléklet'!C24)</f>
        <v>14000</v>
      </c>
      <c r="D24" s="24">
        <f>SUM('[1]3a.számú melléklet'!D24+'[1]3b.számú melléklet'!D24+'[1]3c.számú melléklet'!D24+'[1]3d.számú melléklet'!D24+'[1]3e.számú melléklet'!D24+'[1]3f.számú melléklet'!D24+'[1]3g.számú melléklet'!D24+'[1]3h.számú melléklet'!D24)</f>
        <v>0</v>
      </c>
      <c r="E24" s="24">
        <f>SUM('[1]3a.számú melléklet'!E24+'[1]3b.számú melléklet'!E24+'[1]3c.számú melléklet'!E24+'[1]3d.számú melléklet'!E24+'[1]3e.számú melléklet'!E24+'[1]3f.számú melléklet'!E24+'[1]3g.számú melléklet'!E24+'[1]3h.számú melléklet'!E24)</f>
        <v>14000</v>
      </c>
    </row>
    <row r="25" spans="1:5" ht="12.75">
      <c r="A25" s="22" t="s">
        <v>35</v>
      </c>
      <c r="B25" s="23" t="s">
        <v>36</v>
      </c>
      <c r="C25" s="24">
        <f>SUM('[1]3a.számú melléklet'!C25+'[1]3b.számú melléklet'!C25+'[1]3c.számú melléklet'!C25+'[1]3d.számú melléklet'!C25+'[1]3e.számú melléklet'!C25+'[1]3f.számú melléklet'!C25+'[1]3g.számú melléklet'!C25+'[1]3h.számú melléklet'!C25)</f>
        <v>0</v>
      </c>
      <c r="D25" s="24">
        <f>SUM('[1]3a.számú melléklet'!D25+'[1]3b.számú melléklet'!D25+'[1]3c.számú melléklet'!D25+'[1]3d.számú melléklet'!D25+'[1]3e.számú melléklet'!D25+'[1]3f.számú melléklet'!D25+'[1]3g.számú melléklet'!D25+'[1]3h.számú melléklet'!D25)</f>
        <v>0</v>
      </c>
      <c r="E25" s="24">
        <f>SUM('[1]3a.számú melléklet'!E25+'[1]3b.számú melléklet'!E25+'[1]3c.számú melléklet'!E25+'[1]3d.számú melléklet'!E25+'[1]3e.számú melléklet'!E25+'[1]3f.számú melléklet'!E25+'[1]3g.számú melléklet'!E25+'[1]3h.számú melléklet'!E25)</f>
        <v>0</v>
      </c>
    </row>
    <row r="26" spans="1:5" ht="25.5">
      <c r="A26" s="22" t="s">
        <v>37</v>
      </c>
      <c r="B26" s="27" t="s">
        <v>38</v>
      </c>
      <c r="C26" s="21">
        <f>SUM('[1]3a.számú melléklet'!C26+'[1]3b.számú melléklet'!C26+'[1]3c.számú melléklet'!C26+'[1]3d.számú melléklet'!C26+'[1]3e.számú melléklet'!C26+'[1]3f.számú melléklet'!C26+'[1]3g.számú melléklet'!C26+'[1]3h.számú melléklet'!C26)</f>
        <v>0</v>
      </c>
      <c r="D26" s="21">
        <f>SUM('[1]3a.számú melléklet'!D26+'[1]3b.számú melléklet'!D26+'[1]3c.számú melléklet'!D26+'[1]3d.számú melléklet'!D26+'[1]3e.számú melléklet'!D26+'[1]3f.számú melléklet'!D26+'[1]3g.számú melléklet'!D26+'[1]3h.számú melléklet'!D26)</f>
        <v>0</v>
      </c>
      <c r="E26" s="21">
        <f>SUM('[1]3a.számú melléklet'!E26+'[1]3b.számú melléklet'!E26+'[1]3c.számú melléklet'!E26+'[1]3d.számú melléklet'!E26+'[1]3e.számú melléklet'!E26+'[1]3f.számú melléklet'!E26+'[1]3g.számú melléklet'!E26+'[1]3h.számú melléklet'!E26)</f>
        <v>0</v>
      </c>
    </row>
    <row r="27" spans="1:5" ht="12.75">
      <c r="A27" s="22"/>
      <c r="B27" s="36"/>
      <c r="C27" s="24">
        <f>SUM('[1]3a.számú melléklet'!C27+'[1]3b.számú melléklet'!C27+'[1]3c.számú melléklet'!C27+'[1]3d.számú melléklet'!C27+'[1]3e.számú melléklet'!C27+'[1]3f.számú melléklet'!C27+'[1]3g.számú melléklet'!C27+'[1]3h.számú melléklet'!C27)</f>
        <v>0</v>
      </c>
      <c r="D27" s="24">
        <f>SUM('[1]3a.számú melléklet'!D27+'[1]3b.számú melléklet'!D27+'[1]3c.számú melléklet'!D27+'[1]3d.számú melléklet'!D27+'[1]3e.számú melléklet'!D27+'[1]3f.számú melléklet'!D27+'[1]3g.számú melléklet'!D27+'[1]3h.számú melléklet'!D27)</f>
        <v>0</v>
      </c>
      <c r="E27" s="24">
        <f>SUM('[1]3a.számú melléklet'!E27+'[1]3b.számú melléklet'!E27+'[1]3c.számú melléklet'!E27+'[1]3d.számú melléklet'!E27+'[1]3e.számú melléklet'!E27+'[1]3f.számú melléklet'!E27+'[1]3g.számú melléklet'!E27+'[1]3h.számú melléklet'!E27)</f>
        <v>0</v>
      </c>
    </row>
    <row r="28" spans="1:5" ht="25.5">
      <c r="A28" s="28"/>
      <c r="B28" s="29" t="s">
        <v>39</v>
      </c>
      <c r="C28" s="30">
        <f>SUM('[1]3a.számú melléklet'!C28+'[1]3b.számú melléklet'!C28+'[1]3c.számú melléklet'!C28+'[1]3d.számú melléklet'!C28+'[1]3e.számú melléklet'!C28+'[1]3f.számú melléklet'!C28+'[1]3g.számú melléklet'!C28+'[1]3h.számú melléklet'!C28)</f>
        <v>0</v>
      </c>
      <c r="D28" s="30">
        <f>SUM('[1]3a.számú melléklet'!D28+'[1]3b.számú melléklet'!D28+'[1]3c.számú melléklet'!D28+'[1]3d.számú melléklet'!D28+'[1]3e.számú melléklet'!D28+'[1]3f.számú melléklet'!D28+'[1]3g.számú melléklet'!D28+'[1]3h.számú melléklet'!D28)</f>
        <v>0</v>
      </c>
      <c r="E28" s="30">
        <f>SUM('[1]3a.számú melléklet'!E28+'[1]3b.számú melléklet'!E28+'[1]3c.számú melléklet'!E28+'[1]3d.számú melléklet'!E28+'[1]3e.számú melléklet'!E28+'[1]3f.számú melléklet'!E28+'[1]3g.számú melléklet'!E28+'[1]3h.számú melléklet'!E28)</f>
        <v>0</v>
      </c>
    </row>
    <row r="29" spans="1:5" ht="12.75">
      <c r="A29" s="31"/>
      <c r="B29" s="32" t="s">
        <v>26</v>
      </c>
      <c r="C29" s="33">
        <f>SUM('[1]3a.számú melléklet'!C29+'[1]3b.számú melléklet'!C29+'[1]3c.számú melléklet'!C29+'[1]3d.számú melléklet'!C29+'[1]3e.számú melléklet'!C29+'[1]3f.számú melléklet'!C29+'[1]3g.számú melléklet'!C29+'[1]3h.számú melléklet'!C29)</f>
        <v>0</v>
      </c>
      <c r="D29" s="33">
        <f>SUM('[1]3a.számú melléklet'!D29+'[1]3b.számú melléklet'!D29+'[1]3c.számú melléklet'!D29+'[1]3d.számú melléklet'!D29+'[1]3e.számú melléklet'!D29+'[1]3f.számú melléklet'!D29+'[1]3g.számú melléklet'!D29+'[1]3h.számú melléklet'!D29)</f>
        <v>0</v>
      </c>
      <c r="E29" s="33">
        <f>SUM('[1]3a.számú melléklet'!E29+'[1]3b.számú melléklet'!E29+'[1]3c.számú melléklet'!E29+'[1]3d.számú melléklet'!E29+'[1]3e.számú melléklet'!E29+'[1]3f.számú melléklet'!E29+'[1]3g.számú melléklet'!E29+'[1]3h.számú melléklet'!E29)</f>
        <v>0</v>
      </c>
    </row>
    <row r="30" spans="1:5" ht="25.5">
      <c r="A30" s="22"/>
      <c r="B30" s="34" t="s">
        <v>40</v>
      </c>
      <c r="C30" s="24">
        <f>SUM('[1]3a.számú melléklet'!C30+'[1]3b.számú melléklet'!C30+'[1]3c.számú melléklet'!C30+'[1]3d.számú melléklet'!C30+'[1]3e.számú melléklet'!C30+'[1]3f.számú melléklet'!C30+'[1]3g.számú melléklet'!C30+'[1]3h.számú melléklet'!C30)</f>
        <v>0</v>
      </c>
      <c r="D30" s="24">
        <f>SUM('[1]3a.számú melléklet'!D30+'[1]3b.számú melléklet'!D30+'[1]3c.számú melléklet'!D30+'[1]3d.számú melléklet'!D30+'[1]3e.számú melléklet'!D30+'[1]3f.számú melléklet'!D30+'[1]3g.számú melléklet'!D30+'[1]3h.számú melléklet'!D30)</f>
        <v>0</v>
      </c>
      <c r="E30" s="24">
        <f>SUM('[1]3a.számú melléklet'!E30+'[1]3b.számú melléklet'!E30+'[1]3c.számú melléklet'!E30+'[1]3d.számú melléklet'!E30+'[1]3e.számú melléklet'!E30+'[1]3f.számú melléklet'!E30+'[1]3g.számú melléklet'!E30+'[1]3h.számú melléklet'!E30)</f>
        <v>0</v>
      </c>
    </row>
    <row r="31" spans="1:5" ht="13.5">
      <c r="A31" s="19" t="s">
        <v>41</v>
      </c>
      <c r="B31" s="20" t="s">
        <v>42</v>
      </c>
      <c r="C31" s="35">
        <f>SUM('[1]3a.számú melléklet'!C31+'[1]3b.számú melléklet'!C31+'[1]3c.számú melléklet'!C31+'[1]3d.számú melléklet'!C31+'[1]3e.számú melléklet'!C31+'[1]3f.számú melléklet'!C31+'[1]3g.számú melléklet'!C31+'[1]3h.számú melléklet'!C31)</f>
        <v>14000</v>
      </c>
      <c r="D31" s="35">
        <f>SUM('[1]3a.számú melléklet'!D31+'[1]3b.számú melléklet'!D31+'[1]3c.számú melléklet'!D31+'[1]3d.számú melléklet'!D31+'[1]3e.számú melléklet'!D31+'[1]3f.számú melléklet'!D31+'[1]3g.számú melléklet'!D31+'[1]3h.számú melléklet'!D31)</f>
        <v>0</v>
      </c>
      <c r="E31" s="35">
        <f>SUM('[1]3a.számú melléklet'!E31+'[1]3b.számú melléklet'!E31+'[1]3c.számú melléklet'!E31+'[1]3d.számú melléklet'!E31+'[1]3e.számú melléklet'!E31+'[1]3f.számú melléklet'!E31+'[1]3g.számú melléklet'!E31+'[1]3h.számú melléklet'!E31)</f>
        <v>14000</v>
      </c>
    </row>
    <row r="32" spans="1:5" ht="13.5">
      <c r="A32" s="19"/>
      <c r="B32" s="20" t="s">
        <v>43</v>
      </c>
      <c r="C32" s="35">
        <f>SUM('[1]3a.számú melléklet'!C32+'[1]3b.számú melléklet'!C32+'[1]3c.számú melléklet'!C32+'[1]3d.számú melléklet'!C32+'[1]3e.számú melléklet'!C32+'[1]3f.számú melléklet'!C32+'[1]3g.számú melléklet'!C32+'[1]3h.számú melléklet'!C32)</f>
        <v>8780665</v>
      </c>
      <c r="D32" s="35">
        <f>SUM('[1]3a.számú melléklet'!D32+'[1]3b.számú melléklet'!D32+'[1]3c.számú melléklet'!D32+'[1]3d.számú melléklet'!D32+'[1]3e.számú melléklet'!D32+'[1]3f.számú melléklet'!D32+'[1]3g.számú melléklet'!D32+'[1]3h.számú melléklet'!D32)</f>
        <v>8400</v>
      </c>
      <c r="E32" s="35">
        <f>SUM('[1]3a.számú melléklet'!E32+'[1]3b.számú melléklet'!E32+'[1]3c.számú melléklet'!E32+'[1]3d.számú melléklet'!E32+'[1]3e.számú melléklet'!E32+'[1]3f.számú melléklet'!E32+'[1]3g.számú melléklet'!E32+'[1]3h.számú melléklet'!E32)</f>
        <v>8789065</v>
      </c>
    </row>
    <row r="33" spans="1:5" ht="13.5">
      <c r="A33" s="19"/>
      <c r="B33" s="20" t="s">
        <v>44</v>
      </c>
      <c r="C33" s="24"/>
      <c r="D33" s="24"/>
      <c r="E33" s="24"/>
    </row>
    <row r="34" spans="1:5" ht="25.5">
      <c r="A34" s="22" t="s">
        <v>10</v>
      </c>
      <c r="B34" s="37" t="s">
        <v>45</v>
      </c>
      <c r="C34" s="24">
        <f>SUM('[1]3a.számú melléklet'!C34+'[1]3b.számú melléklet'!C34+'[1]3c.számú melléklet'!C34+'[1]3d.számú melléklet'!C34+'[1]3e.számú melléklet'!C34+'[1]3f.számú melléklet'!C34+'[1]3g.számú melléklet'!C34+'[1]3h.számú melléklet'!C34)</f>
        <v>0</v>
      </c>
      <c r="D34" s="24">
        <f>SUM('[1]3a.számú melléklet'!D34+'[1]3b.számú melléklet'!D34+'[1]3c.számú melléklet'!D34+'[1]3d.számú melléklet'!D34+'[1]3e.számú melléklet'!D34+'[1]3f.számú melléklet'!D34+'[1]3g.számú melléklet'!D34+'[1]3h.számú melléklet'!D34)</f>
        <v>0</v>
      </c>
      <c r="E34" s="24">
        <f>SUM('[1]3a.számú melléklet'!E34+'[1]3b.számú melléklet'!E34+'[1]3c.számú melléklet'!E34+'[1]3d.számú melléklet'!E34+'[1]3e.számú melléklet'!E34+'[1]3f.számú melléklet'!E34+'[1]3g.számú melléklet'!E34+'[1]3h.számú melléklet'!E34)</f>
        <v>0</v>
      </c>
    </row>
    <row r="35" spans="1:5" ht="25.5">
      <c r="A35" s="28" t="s">
        <v>11</v>
      </c>
      <c r="B35" s="38" t="s">
        <v>46</v>
      </c>
      <c r="C35" s="30">
        <f>SUM('[1]3a.számú melléklet'!C35+'[1]3b.számú melléklet'!C35+'[1]3c.számú melléklet'!C35+'[1]3d.számú melléklet'!C35+'[1]3e.számú melléklet'!C35+'[1]3f.számú melléklet'!C35+'[1]3g.számú melléklet'!C35+'[1]3h.számú melléklet'!C35)</f>
        <v>434802</v>
      </c>
      <c r="D35" s="30">
        <f>SUM('[1]3a.számú melléklet'!D35+'[1]3b.számú melléklet'!D35+'[1]3c.számú melléklet'!D35+'[1]3d.számú melléklet'!D35+'[1]3e.számú melléklet'!D35+'[1]3f.számú melléklet'!D35+'[1]3g.számú melléklet'!D35+'[1]3h.számú melléklet'!D35)</f>
        <v>0</v>
      </c>
      <c r="E35" s="30">
        <f>SUM('[1]3a.számú melléklet'!E35+'[1]3b.számú melléklet'!E35+'[1]3c.számú melléklet'!E35+'[1]3d.számú melléklet'!E35+'[1]3e.számú melléklet'!E35+'[1]3f.számú melléklet'!E35+'[1]3g.számú melléklet'!E35+'[1]3h.számú melléklet'!E35)</f>
        <v>434802</v>
      </c>
    </row>
    <row r="36" spans="1:5" ht="12.75">
      <c r="A36" s="31"/>
      <c r="B36" s="39" t="s">
        <v>47</v>
      </c>
      <c r="C36" s="33">
        <f>SUM('[1]3a.számú melléklet'!C36+'[1]3b.számú melléklet'!C36+'[1]3c.számú melléklet'!C36+'[1]3d.számú melléklet'!C36+'[1]3e.számú melléklet'!C36+'[1]3f.számú melléklet'!C36+'[1]3g.számú melléklet'!C36+'[1]3h.számú melléklet'!C36)</f>
        <v>4700</v>
      </c>
      <c r="D36" s="33">
        <f>SUM('[1]3a.számú melléklet'!D36+'[1]3b.számú melléklet'!D36+'[1]3c.számú melléklet'!D36+'[1]3d.számú melléklet'!D36+'[1]3e.számú melléklet'!D36+'[1]3f.számú melléklet'!D36+'[1]3g.számú melléklet'!D36+'[1]3h.számú melléklet'!D36)</f>
        <v>0</v>
      </c>
      <c r="E36" s="33">
        <f>SUM('[1]3a.számú melléklet'!E36+'[1]3b.számú melléklet'!E36+'[1]3c.számú melléklet'!E36+'[1]3d.számú melléklet'!E36+'[1]3e.számú melléklet'!E36+'[1]3f.számú melléklet'!E36+'[1]3g.számú melléklet'!E36+'[1]3h.számú melléklet'!E36)</f>
        <v>4700</v>
      </c>
    </row>
    <row r="37" spans="1:5" ht="12.75">
      <c r="A37" s="22" t="s">
        <v>12</v>
      </c>
      <c r="B37" s="40" t="s">
        <v>48</v>
      </c>
      <c r="C37" s="24">
        <f>SUM('[1]3a.számú melléklet'!C37+'[1]3b.számú melléklet'!C37+'[1]3c.számú melléklet'!C37+'[1]3d.számú melléklet'!C37+'[1]3e.számú melléklet'!C37+'[1]3f.számú melléklet'!C37+'[1]3g.számú melléklet'!C37+'[1]3h.számú melléklet'!C37)</f>
        <v>27065</v>
      </c>
      <c r="D37" s="24">
        <f>SUM('[1]3a.számú melléklet'!D37+'[1]3b.számú melléklet'!D37+'[1]3c.számú melléklet'!D37+'[1]3d.számú melléklet'!D37+'[1]3e.számú melléklet'!D37+'[1]3f.számú melléklet'!D37+'[1]3g.számú melléklet'!D37+'[1]3h.számú melléklet'!D37)</f>
        <v>0</v>
      </c>
      <c r="E37" s="24">
        <f>SUM('[1]3a.számú melléklet'!E37+'[1]3b.számú melléklet'!E37+'[1]3c.számú melléklet'!E37+'[1]3d.számú melléklet'!E37+'[1]3e.számú melléklet'!E37+'[1]3f.számú melléklet'!E37+'[1]3g.számú melléklet'!E37+'[1]3h.számú melléklet'!E37)</f>
        <v>27065</v>
      </c>
    </row>
    <row r="38" spans="1:5" ht="12.75">
      <c r="A38" s="22" t="s">
        <v>13</v>
      </c>
      <c r="B38" s="23" t="s">
        <v>49</v>
      </c>
      <c r="C38" s="24">
        <f>SUM('[1]3a.számú melléklet'!C38+'[1]3b.számú melléklet'!C38+'[1]3c.számú melléklet'!C38+'[1]3d.számú melléklet'!C38+'[1]3e.számú melléklet'!C38+'[1]3f.számú melléklet'!C38+'[1]3g.számú melléklet'!C38+'[1]3h.számú melléklet'!C38)</f>
        <v>358</v>
      </c>
      <c r="D38" s="24">
        <f>SUM('[1]3a.számú melléklet'!D38+'[1]3b.számú melléklet'!D38+'[1]3c.számú melléklet'!D38+'[1]3d.számú melléklet'!D38+'[1]3e.számú melléklet'!D38+'[1]3f.számú melléklet'!D38+'[1]3g.számú melléklet'!D38+'[1]3h.számú melléklet'!D38)</f>
        <v>0</v>
      </c>
      <c r="E38" s="24">
        <f>SUM('[1]3a.számú melléklet'!E38+'[1]3b.számú melléklet'!E38+'[1]3c.számú melléklet'!E38+'[1]3d.számú melléklet'!E38+'[1]3e.számú melléklet'!E38+'[1]3f.számú melléklet'!E38+'[1]3g.számú melléklet'!E38+'[1]3h.számú melléklet'!E38)</f>
        <v>358</v>
      </c>
    </row>
    <row r="39" spans="1:5" ht="12.75">
      <c r="A39" s="22" t="s">
        <v>14</v>
      </c>
      <c r="B39" s="23" t="s">
        <v>50</v>
      </c>
      <c r="C39" s="24">
        <f>SUM('[1]3a.számú melléklet'!C39+'[1]3b.számú melléklet'!C39+'[1]3c.számú melléklet'!C39+'[1]3d.számú melléklet'!C39+'[1]3e.számú melléklet'!C39+'[1]3f.számú melléklet'!C39+'[1]3g.számú melléklet'!C39+'[1]3h.számú melléklet'!C39)</f>
        <v>76014</v>
      </c>
      <c r="D39" s="24">
        <f>SUM('[1]3a.számú melléklet'!D39+'[1]3b.számú melléklet'!D39+'[1]3c.számú melléklet'!D39+'[1]3d.számú melléklet'!D39+'[1]3e.számú melléklet'!D39+'[1]3f.számú melléklet'!D39+'[1]3g.számú melléklet'!D39+'[1]3h.számú melléklet'!D39)</f>
        <v>0</v>
      </c>
      <c r="E39" s="24">
        <f>SUM('[1]3a.számú melléklet'!E39+'[1]3b.számú melléklet'!E39+'[1]3c.számú melléklet'!E39+'[1]3d.számú melléklet'!E39+'[1]3e.számú melléklet'!E39+'[1]3f.számú melléklet'!E39+'[1]3g.számú melléklet'!E39+'[1]3h.számú melléklet'!E39)</f>
        <v>76014</v>
      </c>
    </row>
    <row r="40" spans="1:5" ht="25.5">
      <c r="A40" s="28" t="s">
        <v>29</v>
      </c>
      <c r="B40" s="41" t="s">
        <v>51</v>
      </c>
      <c r="C40" s="30">
        <f>SUM('[1]3a.számú melléklet'!C40+'[1]3b.számú melléklet'!C40+'[1]3c.számú melléklet'!C40+'[1]3d.számú melléklet'!C40+'[1]3e.számú melléklet'!C40+'[1]3f.számú melléklet'!C40+'[1]3g.számú melléklet'!C40+'[1]3h.számú melléklet'!C40)</f>
        <v>803064</v>
      </c>
      <c r="D40" s="30">
        <f>SUM('[1]3a.számú melléklet'!D40+'[1]3b.számú melléklet'!D40+'[1]3c.számú melléklet'!D40+'[1]3d.számú melléklet'!D40+'[1]3e.számú melléklet'!D40+'[1]3f.számú melléklet'!D40+'[1]3g.számú melléklet'!D40+'[1]3h.számú melléklet'!D40)</f>
        <v>0</v>
      </c>
      <c r="E40" s="30">
        <f>SUM('[1]3a.számú melléklet'!E40+'[1]3b.számú melléklet'!E40+'[1]3c.számú melléklet'!E40+'[1]3d.számú melléklet'!E40+'[1]3e.számú melléklet'!E40+'[1]3f.számú melléklet'!E40+'[1]3g.számú melléklet'!E40+'[1]3h.számú melléklet'!E40)</f>
        <v>803064</v>
      </c>
    </row>
    <row r="41" spans="1:5" ht="12.75">
      <c r="A41" s="31"/>
      <c r="B41" s="32" t="s">
        <v>26</v>
      </c>
      <c r="C41" s="33">
        <f>SUM('[1]3a.számú melléklet'!C41+'[1]3b.számú melléklet'!C41+'[1]3c.számú melléklet'!C41+'[1]3d.számú melléklet'!C41+'[1]3e.számú melléklet'!C41+'[1]3f.számú melléklet'!C41+'[1]3g.számú melléklet'!C41+'[1]3h.számú melléklet'!C41)</f>
        <v>0</v>
      </c>
      <c r="D41" s="33">
        <f>SUM('[1]3a.számú melléklet'!D41+'[1]3b.számú melléklet'!D41+'[1]3c.számú melléklet'!D41+'[1]3d.számú melléklet'!D41+'[1]3e.számú melléklet'!D41+'[1]3f.számú melléklet'!D41+'[1]3g.számú melléklet'!D41+'[1]3h.számú melléklet'!D41)</f>
        <v>0</v>
      </c>
      <c r="E41" s="33">
        <f>SUM('[1]3a.számú melléklet'!E41+'[1]3b.számú melléklet'!E41+'[1]3c.számú melléklet'!E41+'[1]3d.számú melléklet'!E41+'[1]3e.számú melléklet'!E41+'[1]3f.számú melléklet'!E41+'[1]3g.számú melléklet'!E41+'[1]3h.számú melléklet'!E41)</f>
        <v>0</v>
      </c>
    </row>
    <row r="42" spans="1:5" ht="25.5">
      <c r="A42" s="22" t="s">
        <v>33</v>
      </c>
      <c r="B42" s="42" t="s">
        <v>52</v>
      </c>
      <c r="C42" s="24">
        <f>SUM('[1]3a.számú melléklet'!C42+'[1]3b.számú melléklet'!C42+'[1]3c.számú melléklet'!C42+'[1]3d.számú melléklet'!C42+'[1]3e.számú melléklet'!C42+'[1]3f.számú melléklet'!C42+'[1]3g.számú melléklet'!C42+'[1]3h.számú melléklet'!C42)</f>
        <v>258</v>
      </c>
      <c r="D42" s="24">
        <f>SUM('[1]3a.számú melléklet'!D42+'[1]3b.számú melléklet'!D42+'[1]3c.számú melléklet'!D42+'[1]3d.számú melléklet'!D42+'[1]3e.számú melléklet'!D42+'[1]3f.számú melléklet'!D42+'[1]3g.számú melléklet'!D42+'[1]3h.számú melléklet'!D42)</f>
        <v>0</v>
      </c>
      <c r="E42" s="24">
        <f>SUM('[1]3a.számú melléklet'!E42+'[1]3b.számú melléklet'!E42+'[1]3c.számú melléklet'!E42+'[1]3d.számú melléklet'!E42+'[1]3e.számú melléklet'!E42+'[1]3f.számú melléklet'!E42+'[1]3g.számú melléklet'!E42+'[1]3h.számú melléklet'!E42)</f>
        <v>258</v>
      </c>
    </row>
    <row r="43" spans="1:5" ht="25.5">
      <c r="A43" s="28" t="s">
        <v>35</v>
      </c>
      <c r="B43" s="41" t="s">
        <v>53</v>
      </c>
      <c r="C43" s="30">
        <f>SUM('[1]3a.számú melléklet'!C43+'[1]3b.számú melléklet'!C43+'[1]3c.számú melléklet'!C43+'[1]3d.számú melléklet'!C43+'[1]3e.számú melléklet'!C43+'[1]3f.számú melléklet'!C43+'[1]3g.számú melléklet'!C43+'[1]3h.számú melléklet'!C43)</f>
        <v>0</v>
      </c>
      <c r="D43" s="30">
        <f>SUM('[1]3a.számú melléklet'!D43+'[1]3b.számú melléklet'!D43+'[1]3c.számú melléklet'!D43+'[1]3d.számú melléklet'!D43+'[1]3e.számú melléklet'!D43+'[1]3f.számú melléklet'!D43+'[1]3g.számú melléklet'!D43+'[1]3h.számú melléklet'!D43)</f>
        <v>0</v>
      </c>
      <c r="E43" s="30">
        <f>SUM('[1]3a.számú melléklet'!E43+'[1]3b.számú melléklet'!E43+'[1]3c.számú melléklet'!E43+'[1]3d.számú melléklet'!E43+'[1]3e.számú melléklet'!E43+'[1]3f.számú melléklet'!E43+'[1]3g.számú melléklet'!E43+'[1]3h.számú melléklet'!E43)</f>
        <v>0</v>
      </c>
    </row>
    <row r="44" spans="1:5" ht="12.75">
      <c r="A44" s="31"/>
      <c r="B44" s="32" t="s">
        <v>26</v>
      </c>
      <c r="C44" s="33">
        <f>SUM('[1]3a.számú melléklet'!C44+'[1]3b.számú melléklet'!C44+'[1]3c.számú melléklet'!C44+'[1]3d.számú melléklet'!C44+'[1]3e.számú melléklet'!C44+'[1]3f.számú melléklet'!C44+'[1]3g.számú melléklet'!C44+'[1]3h.számú melléklet'!C44)</f>
        <v>0</v>
      </c>
      <c r="D44" s="33">
        <f>SUM('[1]3a.számú melléklet'!D44+'[1]3b.számú melléklet'!D44+'[1]3c.számú melléklet'!D44+'[1]3d.számú melléklet'!D44+'[1]3e.számú melléklet'!D44+'[1]3f.számú melléklet'!D44+'[1]3g.számú melléklet'!D44+'[1]3h.számú melléklet'!D44)</f>
        <v>0</v>
      </c>
      <c r="E44" s="33">
        <f>SUM('[1]3a.számú melléklet'!E44+'[1]3b.számú melléklet'!E44+'[1]3c.számú melléklet'!E44+'[1]3d.számú melléklet'!E44+'[1]3e.számú melléklet'!E44+'[1]3f.számú melléklet'!E44+'[1]3g.számú melléklet'!E44+'[1]3h.számú melléklet'!E44)</f>
        <v>0</v>
      </c>
    </row>
    <row r="45" spans="1:5" ht="25.5">
      <c r="A45" s="22" t="s">
        <v>37</v>
      </c>
      <c r="B45" s="42" t="s">
        <v>54</v>
      </c>
      <c r="C45" s="24">
        <f>SUM('[1]3a.számú melléklet'!C45+'[1]3b.számú melléklet'!C45+'[1]3c.számú melléklet'!C45+'[1]3d.számú melléklet'!C45+'[1]3e.számú melléklet'!C45+'[1]3f.számú melléklet'!C45+'[1]3g.számú melléklet'!C45+'[1]3h.számú melléklet'!C45)</f>
        <v>0</v>
      </c>
      <c r="D45" s="24">
        <f>SUM('[1]3a.számú melléklet'!D45+'[1]3b.számú melléklet'!D45+'[1]3c.számú melléklet'!D45+'[1]3d.számú melléklet'!D45+'[1]3e.számú melléklet'!D45+'[1]3f.számú melléklet'!D45+'[1]3g.számú melléklet'!D45+'[1]3h.számú melléklet'!D45)</f>
        <v>0</v>
      </c>
      <c r="E45" s="24">
        <f>SUM('[1]3a.számú melléklet'!E45+'[1]3b.számú melléklet'!E45+'[1]3c.számú melléklet'!E45+'[1]3d.számú melléklet'!E45+'[1]3e.számú melléklet'!E45+'[1]3f.számú melléklet'!E45+'[1]3g.számú melléklet'!E45+'[1]3h.számú melléklet'!E45)</f>
        <v>0</v>
      </c>
    </row>
    <row r="46" spans="1:5" ht="12.75">
      <c r="A46" s="22" t="s">
        <v>55</v>
      </c>
      <c r="B46" s="23" t="s">
        <v>56</v>
      </c>
      <c r="C46" s="24">
        <f>SUM('[1]3a.számú melléklet'!C46+'[1]3b.számú melléklet'!C46+'[1]3c.számú melléklet'!C46+'[1]3d.számú melléklet'!C46+'[1]3e.számú melléklet'!C46+'[1]3f.számú melléklet'!C46+'[1]3g.számú melléklet'!C46+'[1]3h.számú melléklet'!C46)</f>
        <v>0</v>
      </c>
      <c r="D46" s="24">
        <f>SUM('[1]3a.számú melléklet'!D46+'[1]3b.számú melléklet'!D46+'[1]3c.számú melléklet'!D46+'[1]3d.számú melléklet'!D46+'[1]3e.számú melléklet'!D46+'[1]3f.számú melléklet'!D46+'[1]3g.számú melléklet'!D46+'[1]3h.számú melléklet'!D46)</f>
        <v>0</v>
      </c>
      <c r="E46" s="24">
        <f>SUM('[1]3a.számú melléklet'!E46+'[1]3b.számú melléklet'!E46+'[1]3c.számú melléklet'!E46+'[1]3d.számú melléklet'!E46+'[1]3e.számú melléklet'!E46+'[1]3f.számú melléklet'!E46+'[1]3g.számú melléklet'!E46+'[1]3h.számú melléklet'!E46)</f>
        <v>0</v>
      </c>
    </row>
    <row r="47" spans="1:5" ht="12.75">
      <c r="A47" s="22" t="s">
        <v>57</v>
      </c>
      <c r="B47" s="23" t="s">
        <v>58</v>
      </c>
      <c r="C47" s="24">
        <f>SUM('[1]3a.számú melléklet'!C47+'[1]3b.számú melléklet'!C47+'[1]3c.számú melléklet'!C47+'[1]3d.számú melléklet'!C47+'[1]3e.számú melléklet'!C47+'[1]3f.számú melléklet'!C47+'[1]3g.számú melléklet'!C47+'[1]3h.számú melléklet'!C47)</f>
        <v>0</v>
      </c>
      <c r="D47" s="24">
        <f>SUM('[1]3a.számú melléklet'!D47+'[1]3b.számú melléklet'!D47+'[1]3c.számú melléklet'!D47+'[1]3d.számú melléklet'!D47+'[1]3e.számú melléklet'!D47+'[1]3f.számú melléklet'!D47+'[1]3g.számú melléklet'!D47+'[1]3h.számú melléklet'!D47)</f>
        <v>0</v>
      </c>
      <c r="E47" s="24">
        <f>SUM('[1]3a.számú melléklet'!E47+'[1]3b.számú melléklet'!E47+'[1]3c.számú melléklet'!E47+'[1]3d.számú melléklet'!E47+'[1]3e.számú melléklet'!E47+'[1]3f.számú melléklet'!E47+'[1]3g.számú melléklet'!E47+'[1]3h.számú melléklet'!E47)</f>
        <v>0</v>
      </c>
    </row>
    <row r="48" spans="1:5" ht="13.5">
      <c r="A48" s="19"/>
      <c r="B48" s="20" t="s">
        <v>59</v>
      </c>
      <c r="C48" s="35">
        <f>SUM('[1]3a.számú melléklet'!C48+'[1]3b.számú melléklet'!C48+'[1]3c.számú melléklet'!C48+'[1]3d.számú melléklet'!C48+'[1]3e.számú melléklet'!C48+'[1]3f.számú melléklet'!C48+'[1]3g.számú melléklet'!C48+'[1]3h.számú melléklet'!C48)</f>
        <v>1341561</v>
      </c>
      <c r="D48" s="35">
        <f>SUM('[1]3a.számú melléklet'!D48+'[1]3b.számú melléklet'!D48+'[1]3c.számú melléklet'!D48+'[1]3d.számú melléklet'!D48+'[1]3e.számú melléklet'!D48+'[1]3f.számú melléklet'!D48+'[1]3g.számú melléklet'!D48+'[1]3h.számú melléklet'!D48)</f>
        <v>0</v>
      </c>
      <c r="E48" s="35">
        <f>SUM('[1]3a.számú melléklet'!E48+'[1]3b.számú melléklet'!E48+'[1]3c.számú melléklet'!E48+'[1]3d.számú melléklet'!E48+'[1]3e.számú melléklet'!E48+'[1]3f.számú melléklet'!E48+'[1]3g.számú melléklet'!E48+'[1]3h.számú melléklet'!E48)</f>
        <v>1341561</v>
      </c>
    </row>
    <row r="49" spans="1:5" ht="13.5">
      <c r="A49" s="43" t="s">
        <v>60</v>
      </c>
      <c r="B49" s="20" t="s">
        <v>61</v>
      </c>
      <c r="C49" s="35">
        <f>SUM('[1]3a.számú melléklet'!C49+'[1]3b.számú melléklet'!C49+'[1]3c.számú melléklet'!C49+'[1]3d.számú melléklet'!C49+'[1]3e.számú melléklet'!C49+'[1]3f.számú melléklet'!C49+'[1]3g.számú melléklet'!C49+'[1]3h.számú melléklet'!C49)</f>
        <v>7439104</v>
      </c>
      <c r="D49" s="35">
        <f>SUM('[1]3a.számú melléklet'!D49+'[1]3b.számú melléklet'!D49+'[1]3c.számú melléklet'!D49+'[1]3d.számú melléklet'!D49+'[1]3e.számú melléklet'!D49+'[1]3f.számú melléklet'!D49+'[1]3g.számú melléklet'!D49+'[1]3h.számú melléklet'!D49)</f>
        <v>8400</v>
      </c>
      <c r="E49" s="35">
        <f>SUM('[1]3a.számú melléklet'!E49+'[1]3b.számú melléklet'!E49+'[1]3c.számú melléklet'!E49+'[1]3d.számú melléklet'!E49+'[1]3e.számú melléklet'!E49+'[1]3f.számú melléklet'!E49+'[1]3g.számú melléklet'!E49+'[1]3h.számú melléklet'!E49)</f>
        <v>7447504</v>
      </c>
    </row>
    <row r="50" spans="1:5" ht="12.75">
      <c r="A50" s="44"/>
      <c r="B50" s="45" t="s">
        <v>62</v>
      </c>
      <c r="C50" s="24">
        <f>SUM('[1]3a.számú melléklet'!C50+'[1]3b.számú melléklet'!C50+'[1]3c.számú melléklet'!C50+'[1]3d.számú melléklet'!C50+'[1]3e.számú melléklet'!C50+'[1]3f.számú melléklet'!C50+'[1]3g.számú melléklet'!C50+'[1]3h.számú melléklet'!C50)</f>
        <v>2712245</v>
      </c>
      <c r="D50" s="24">
        <f>SUM('[1]3a.számú melléklet'!D50+'[1]3b.számú melléklet'!D50+'[1]3c.számú melléklet'!D50+'[1]3d.számú melléklet'!D50+'[1]3e.számú melléklet'!D50+'[1]3f.számú melléklet'!D50+'[1]3g.számú melléklet'!D50+'[1]3h.számú melléklet'!D50)</f>
        <v>0</v>
      </c>
      <c r="E50" s="24">
        <f>SUM('[1]3a.számú melléklet'!E50+'[1]3b.számú melléklet'!E50+'[1]3c.számú melléklet'!E50+'[1]3d.számú melléklet'!E50+'[1]3e.számú melléklet'!E50+'[1]3f.számú melléklet'!E50+'[1]3g.számú melléklet'!E50+'[1]3h.számú melléklet'!E50)</f>
        <v>2712245</v>
      </c>
    </row>
    <row r="51" spans="1:5" ht="12.75">
      <c r="A51" s="44"/>
      <c r="B51" s="46" t="s">
        <v>63</v>
      </c>
      <c r="C51" s="24">
        <f>SUM('[1]3a.számú melléklet'!C51+'[1]3b.számú melléklet'!C51+'[1]3c.számú melléklet'!C51+'[1]3d.számú melléklet'!C51+'[1]3e.számú melléklet'!C51+'[1]3f.számú melléklet'!C51+'[1]3g.számú melléklet'!C51+'[1]3h.számú melléklet'!C51)</f>
        <v>53380</v>
      </c>
      <c r="D51" s="24">
        <f>SUM('[1]3a.számú melléklet'!D51+'[1]3b.számú melléklet'!D51+'[1]3c.számú melléklet'!D51+'[1]3d.számú melléklet'!D51+'[1]3e.számú melléklet'!D51+'[1]3f.számú melléklet'!D51+'[1]3g.számú melléklet'!D51+'[1]3h.számú melléklet'!D51)</f>
        <v>0</v>
      </c>
      <c r="E51" s="24">
        <f>SUM('[1]3a.számú melléklet'!E51+'[1]3b.számú melléklet'!E51+'[1]3c.számú melléklet'!E51+'[1]3d.számú melléklet'!E51+'[1]3e.számú melléklet'!E51+'[1]3f.számú melléklet'!E51+'[1]3g.számú melléklet'!E51+'[1]3h.számú melléklet'!E51)</f>
        <v>53380</v>
      </c>
    </row>
    <row r="52" spans="1:5" ht="13.5">
      <c r="A52" s="47"/>
      <c r="B52" s="48" t="s">
        <v>64</v>
      </c>
      <c r="C52" s="35">
        <f>SUM('[1]3a.számú melléklet'!C52+'[1]3b.számú melléklet'!C52+'[1]3c.számú melléklet'!C52+'[1]3d.számú melléklet'!C52+'[1]3e.számú melléklet'!C52+'[1]3f.számú melléklet'!C52+'[1]3g.számú melléklet'!C52+'[1]3h.számú melléklet'!C52)</f>
        <v>8780665</v>
      </c>
      <c r="D52" s="35">
        <f>SUM('[1]3a.számú melléklet'!D52+'[1]3b.számú melléklet'!D52+'[1]3c.számú melléklet'!D52+'[1]3d.számú melléklet'!D52+'[1]3e.számú melléklet'!D52+'[1]3f.számú melléklet'!D52+'[1]3g.számú melléklet'!D52+'[1]3h.számú melléklet'!D52)</f>
        <v>8400</v>
      </c>
      <c r="E52" s="35">
        <f>SUM('[1]3a.számú melléklet'!E52+'[1]3b.számú melléklet'!E52+'[1]3c.számú melléklet'!E52+'[1]3d.számú melléklet'!E52+'[1]3e.számú melléklet'!E52+'[1]3f.számú melléklet'!E52+'[1]3g.számú melléklet'!E52+'[1]3h.számú melléklet'!E52)</f>
        <v>8789065</v>
      </c>
    </row>
  </sheetData>
  <mergeCells count="4">
    <mergeCell ref="A1:E1"/>
    <mergeCell ref="A2:E2"/>
    <mergeCell ref="A3:E3"/>
    <mergeCell ref="A4:E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transitionEntry="1"/>
  <dimension ref="A1:E52"/>
  <sheetViews>
    <sheetView workbookViewId="0" topLeftCell="A1">
      <selection activeCell="E8" sqref="E8"/>
    </sheetView>
  </sheetViews>
  <sheetFormatPr defaultColWidth="9.33203125" defaultRowHeight="12.75"/>
  <cols>
    <col min="1" max="1" width="4.83203125" style="7" customWidth="1"/>
    <col min="2" max="2" width="45" style="195" customWidth="1"/>
    <col min="3" max="3" width="11.5" style="195" customWidth="1"/>
    <col min="4" max="4" width="12" style="196" customWidth="1"/>
    <col min="5" max="5" width="14.33203125" style="197" customWidth="1"/>
    <col min="6" max="16384" width="10.33203125" style="140" customWidth="1"/>
  </cols>
  <sheetData>
    <row r="1" spans="1:5" ht="15.75">
      <c r="A1" s="1" t="s">
        <v>0</v>
      </c>
      <c r="B1" s="139"/>
      <c r="C1" s="139"/>
      <c r="D1" s="139"/>
      <c r="E1" s="139"/>
    </row>
    <row r="2" spans="1:5" ht="15.75">
      <c r="A2" s="141" t="s">
        <v>1</v>
      </c>
      <c r="B2" s="142"/>
      <c r="C2" s="142"/>
      <c r="D2" s="142"/>
      <c r="E2" s="142"/>
    </row>
    <row r="3" spans="1:5" ht="15.75">
      <c r="A3" s="141" t="s">
        <v>2</v>
      </c>
      <c r="B3" s="142"/>
      <c r="C3" s="142"/>
      <c r="D3" s="142"/>
      <c r="E3" s="142"/>
    </row>
    <row r="4" spans="1:5" ht="15.75">
      <c r="A4" s="143" t="s">
        <v>196</v>
      </c>
      <c r="B4" s="142"/>
      <c r="C4" s="142"/>
      <c r="D4" s="142"/>
      <c r="E4" s="142"/>
    </row>
    <row r="5" spans="2:5" ht="15.75" customHeight="1">
      <c r="B5" s="8"/>
      <c r="C5" s="8"/>
      <c r="D5" s="9"/>
      <c r="E5" s="144" t="s">
        <v>4</v>
      </c>
    </row>
    <row r="6" spans="1:5" s="145" customFormat="1" ht="39.75" customHeight="1">
      <c r="A6" s="11" t="s">
        <v>5</v>
      </c>
      <c r="B6" s="12" t="s">
        <v>6</v>
      </c>
      <c r="C6" s="13" t="s">
        <v>7</v>
      </c>
      <c r="D6" s="14" t="s">
        <v>8</v>
      </c>
      <c r="E6" s="14" t="s">
        <v>9</v>
      </c>
    </row>
    <row r="7" spans="1:5" s="145" customFormat="1" ht="12" customHeight="1">
      <c r="A7" s="12" t="s">
        <v>10</v>
      </c>
      <c r="B7" s="15" t="s">
        <v>11</v>
      </c>
      <c r="C7" s="15" t="s">
        <v>12</v>
      </c>
      <c r="D7" s="15" t="s">
        <v>13</v>
      </c>
      <c r="E7" s="15" t="s">
        <v>14</v>
      </c>
    </row>
    <row r="8" spans="1:5" s="148" customFormat="1" ht="12" customHeight="1">
      <c r="A8" s="16"/>
      <c r="B8" s="17" t="s">
        <v>15</v>
      </c>
      <c r="C8" s="146">
        <v>166.5</v>
      </c>
      <c r="D8" s="147">
        <v>8</v>
      </c>
      <c r="E8" s="147">
        <f>SUM(C8:D8)</f>
        <v>174.5</v>
      </c>
    </row>
    <row r="9" spans="1:5" s="151" customFormat="1" ht="12" customHeight="1">
      <c r="A9" s="19"/>
      <c r="B9" s="20" t="s">
        <v>16</v>
      </c>
      <c r="C9" s="149"/>
      <c r="D9" s="150"/>
      <c r="E9" s="150"/>
    </row>
    <row r="10" spans="1:5" s="154" customFormat="1" ht="12" customHeight="1">
      <c r="A10" s="22" t="s">
        <v>10</v>
      </c>
      <c r="B10" s="23" t="s">
        <v>17</v>
      </c>
      <c r="C10" s="152">
        <v>340024</v>
      </c>
      <c r="D10" s="153">
        <v>4546</v>
      </c>
      <c r="E10" s="153">
        <f aca="true" t="shared" si="0" ref="E10:E32">SUM(C10:D10)</f>
        <v>344570</v>
      </c>
    </row>
    <row r="11" spans="1:5" s="154" customFormat="1" ht="12" customHeight="1">
      <c r="A11" s="22" t="s">
        <v>11</v>
      </c>
      <c r="B11" s="25" t="s">
        <v>18</v>
      </c>
      <c r="C11" s="155">
        <f>SUM(C12:C15)</f>
        <v>107914</v>
      </c>
      <c r="D11" s="153">
        <f>SUM(D12:D15)</f>
        <v>1454</v>
      </c>
      <c r="E11" s="153">
        <f t="shared" si="0"/>
        <v>109368</v>
      </c>
    </row>
    <row r="12" spans="1:5" s="154" customFormat="1" ht="12" customHeight="1">
      <c r="A12" s="22"/>
      <c r="B12" s="26" t="s">
        <v>19</v>
      </c>
      <c r="C12" s="156">
        <v>94870</v>
      </c>
      <c r="D12" s="153">
        <v>1318</v>
      </c>
      <c r="E12" s="153">
        <f t="shared" si="0"/>
        <v>96188</v>
      </c>
    </row>
    <row r="13" spans="1:5" s="154" customFormat="1" ht="12" customHeight="1">
      <c r="A13" s="22"/>
      <c r="B13" s="26" t="s">
        <v>20</v>
      </c>
      <c r="C13" s="156">
        <v>9110</v>
      </c>
      <c r="D13" s="153">
        <v>136</v>
      </c>
      <c r="E13" s="153">
        <f t="shared" si="0"/>
        <v>9246</v>
      </c>
    </row>
    <row r="14" spans="1:5" s="154" customFormat="1" ht="12" customHeight="1">
      <c r="A14" s="22"/>
      <c r="B14" s="26" t="s">
        <v>21</v>
      </c>
      <c r="C14" s="156">
        <v>3324</v>
      </c>
      <c r="D14" s="153">
        <v>0</v>
      </c>
      <c r="E14" s="153">
        <f t="shared" si="0"/>
        <v>3324</v>
      </c>
    </row>
    <row r="15" spans="1:5" s="154" customFormat="1" ht="12" customHeight="1">
      <c r="A15" s="22"/>
      <c r="B15" s="26" t="s">
        <v>22</v>
      </c>
      <c r="C15" s="156">
        <v>610</v>
      </c>
      <c r="D15" s="153">
        <v>0</v>
      </c>
      <c r="E15" s="153">
        <f t="shared" si="0"/>
        <v>610</v>
      </c>
    </row>
    <row r="16" spans="1:5" s="154" customFormat="1" ht="12" customHeight="1">
      <c r="A16" s="22" t="s">
        <v>12</v>
      </c>
      <c r="B16" s="23" t="s">
        <v>23</v>
      </c>
      <c r="C16" s="152">
        <v>127249</v>
      </c>
      <c r="D16" s="153">
        <v>2400</v>
      </c>
      <c r="E16" s="153">
        <f t="shared" si="0"/>
        <v>129649</v>
      </c>
    </row>
    <row r="17" spans="1:5" s="148" customFormat="1" ht="24" customHeight="1">
      <c r="A17" s="16" t="s">
        <v>13</v>
      </c>
      <c r="B17" s="157" t="s">
        <v>24</v>
      </c>
      <c r="C17" s="158">
        <f>SUM(C18,C20)</f>
        <v>0</v>
      </c>
      <c r="D17" s="159">
        <f>SUM(D18,D20)</f>
        <v>0</v>
      </c>
      <c r="E17" s="159">
        <f t="shared" si="0"/>
        <v>0</v>
      </c>
    </row>
    <row r="18" spans="1:5" s="154" customFormat="1" ht="12" customHeight="1">
      <c r="A18" s="28"/>
      <c r="B18" s="160" t="s">
        <v>25</v>
      </c>
      <c r="C18" s="161">
        <v>0</v>
      </c>
      <c r="D18" s="162">
        <v>0</v>
      </c>
      <c r="E18" s="163">
        <f t="shared" si="0"/>
        <v>0</v>
      </c>
    </row>
    <row r="19" spans="1:5" s="154" customFormat="1" ht="12" customHeight="1">
      <c r="A19" s="31"/>
      <c r="B19" s="164" t="s">
        <v>26</v>
      </c>
      <c r="C19" s="165">
        <v>0</v>
      </c>
      <c r="D19" s="166">
        <v>0</v>
      </c>
      <c r="E19" s="167">
        <f t="shared" si="0"/>
        <v>0</v>
      </c>
    </row>
    <row r="20" spans="1:5" s="154" customFormat="1" ht="24" customHeight="1">
      <c r="A20" s="22"/>
      <c r="B20" s="168" t="s">
        <v>27</v>
      </c>
      <c r="C20" s="169">
        <v>0</v>
      </c>
      <c r="D20" s="167">
        <v>0</v>
      </c>
      <c r="E20" s="170">
        <f t="shared" si="0"/>
        <v>0</v>
      </c>
    </row>
    <row r="21" spans="1:5" s="154" customFormat="1" ht="12" customHeight="1">
      <c r="A21" s="22" t="s">
        <v>14</v>
      </c>
      <c r="B21" s="23" t="s">
        <v>28</v>
      </c>
      <c r="C21" s="152">
        <v>0</v>
      </c>
      <c r="D21" s="153">
        <v>0</v>
      </c>
      <c r="E21" s="163">
        <f t="shared" si="0"/>
        <v>0</v>
      </c>
    </row>
    <row r="22" spans="1:5" s="154" customFormat="1" ht="12" customHeight="1">
      <c r="A22" s="22" t="s">
        <v>29</v>
      </c>
      <c r="B22" s="23" t="s">
        <v>30</v>
      </c>
      <c r="C22" s="152">
        <v>0</v>
      </c>
      <c r="D22" s="153">
        <v>0</v>
      </c>
      <c r="E22" s="163">
        <f t="shared" si="0"/>
        <v>0</v>
      </c>
    </row>
    <row r="23" spans="1:5" s="172" customFormat="1" ht="13.5">
      <c r="A23" s="19" t="s">
        <v>31</v>
      </c>
      <c r="B23" s="20" t="s">
        <v>32</v>
      </c>
      <c r="C23" s="171">
        <f>SUM(C10,C11,C16,C17,C21,C22)</f>
        <v>575187</v>
      </c>
      <c r="D23" s="171">
        <f>SUM(D10,D11,D16,D17,D21,D22)</f>
        <v>8400</v>
      </c>
      <c r="E23" s="171">
        <f t="shared" si="0"/>
        <v>583587</v>
      </c>
    </row>
    <row r="24" spans="1:5" s="154" customFormat="1" ht="12" customHeight="1">
      <c r="A24" s="22" t="s">
        <v>33</v>
      </c>
      <c r="B24" s="23" t="s">
        <v>34</v>
      </c>
      <c r="C24" s="152">
        <v>0</v>
      </c>
      <c r="D24" s="153">
        <v>0</v>
      </c>
      <c r="E24" s="153">
        <f t="shared" si="0"/>
        <v>0</v>
      </c>
    </row>
    <row r="25" spans="1:5" s="154" customFormat="1" ht="12" customHeight="1">
      <c r="A25" s="22" t="s">
        <v>35</v>
      </c>
      <c r="B25" s="23" t="s">
        <v>36</v>
      </c>
      <c r="C25" s="152">
        <v>0</v>
      </c>
      <c r="D25" s="153">
        <v>0</v>
      </c>
      <c r="E25" s="153">
        <f t="shared" si="0"/>
        <v>0</v>
      </c>
    </row>
    <row r="26" spans="1:5" s="148" customFormat="1" ht="25.5" customHeight="1">
      <c r="A26" s="16" t="s">
        <v>37</v>
      </c>
      <c r="B26" s="157" t="s">
        <v>38</v>
      </c>
      <c r="C26" s="173">
        <f>SUM(C28,C30)</f>
        <v>0</v>
      </c>
      <c r="D26" s="174">
        <f>SUM(D28,D30)</f>
        <v>0</v>
      </c>
      <c r="E26" s="153">
        <f t="shared" si="0"/>
        <v>0</v>
      </c>
    </row>
    <row r="27" spans="1:5" s="154" customFormat="1" ht="12" customHeight="1" hidden="1">
      <c r="A27" s="22"/>
      <c r="B27" s="36"/>
      <c r="C27" s="175"/>
      <c r="D27" s="163"/>
      <c r="E27" s="163">
        <f t="shared" si="0"/>
        <v>0</v>
      </c>
    </row>
    <row r="28" spans="1:5" s="154" customFormat="1" ht="12" customHeight="1">
      <c r="A28" s="28"/>
      <c r="B28" s="160" t="s">
        <v>39</v>
      </c>
      <c r="C28" s="161">
        <v>0</v>
      </c>
      <c r="D28" s="162">
        <v>0</v>
      </c>
      <c r="E28" s="163">
        <f t="shared" si="0"/>
        <v>0</v>
      </c>
    </row>
    <row r="29" spans="1:5" s="154" customFormat="1" ht="12" customHeight="1">
      <c r="A29" s="31"/>
      <c r="B29" s="164" t="s">
        <v>26</v>
      </c>
      <c r="C29" s="165">
        <v>0</v>
      </c>
      <c r="D29" s="166">
        <v>0</v>
      </c>
      <c r="E29" s="167">
        <f t="shared" si="0"/>
        <v>0</v>
      </c>
    </row>
    <row r="30" spans="1:5" s="154" customFormat="1" ht="24" customHeight="1">
      <c r="A30" s="22"/>
      <c r="B30" s="168" t="s">
        <v>40</v>
      </c>
      <c r="C30" s="169">
        <v>0</v>
      </c>
      <c r="D30" s="167">
        <v>0</v>
      </c>
      <c r="E30" s="167">
        <f t="shared" si="0"/>
        <v>0</v>
      </c>
    </row>
    <row r="31" spans="1:5" s="151" customFormat="1" ht="12" customHeight="1">
      <c r="A31" s="19" t="s">
        <v>41</v>
      </c>
      <c r="B31" s="20" t="s">
        <v>42</v>
      </c>
      <c r="C31" s="176">
        <f>SUM(C24,C25,C26)</f>
        <v>0</v>
      </c>
      <c r="D31" s="177">
        <f>SUM(D24,D25,D26)</f>
        <v>0</v>
      </c>
      <c r="E31" s="177">
        <f t="shared" si="0"/>
        <v>0</v>
      </c>
    </row>
    <row r="32" spans="1:5" s="151" customFormat="1" ht="13.5" customHeight="1">
      <c r="A32" s="19"/>
      <c r="B32" s="20" t="s">
        <v>197</v>
      </c>
      <c r="C32" s="176">
        <f>SUM(C23,C24:C26)</f>
        <v>575187</v>
      </c>
      <c r="D32" s="177">
        <f>SUM(D23,D24:D26)</f>
        <v>8400</v>
      </c>
      <c r="E32" s="177">
        <f t="shared" si="0"/>
        <v>583587</v>
      </c>
    </row>
    <row r="33" spans="1:5" s="151" customFormat="1" ht="12" customHeight="1">
      <c r="A33" s="19"/>
      <c r="B33" s="178" t="s">
        <v>44</v>
      </c>
      <c r="C33" s="179"/>
      <c r="D33" s="153"/>
      <c r="E33" s="153"/>
    </row>
    <row r="34" spans="1:5" s="151" customFormat="1" ht="12" customHeight="1">
      <c r="A34" s="22" t="s">
        <v>10</v>
      </c>
      <c r="B34" s="180" t="s">
        <v>45</v>
      </c>
      <c r="C34" s="181">
        <v>0</v>
      </c>
      <c r="D34" s="153">
        <v>0</v>
      </c>
      <c r="E34" s="163">
        <f aca="true" t="shared" si="1" ref="E34:E52">SUM(C34:D34)</f>
        <v>0</v>
      </c>
    </row>
    <row r="35" spans="1:5" s="151" customFormat="1" ht="24" customHeight="1">
      <c r="A35" s="28" t="s">
        <v>11</v>
      </c>
      <c r="B35" s="182" t="s">
        <v>46</v>
      </c>
      <c r="C35" s="183">
        <v>48015</v>
      </c>
      <c r="D35" s="162">
        <v>0</v>
      </c>
      <c r="E35" s="163">
        <f t="shared" si="1"/>
        <v>48015</v>
      </c>
    </row>
    <row r="36" spans="1:5" s="151" customFormat="1" ht="12" customHeight="1">
      <c r="A36" s="31"/>
      <c r="B36" s="184" t="s">
        <v>47</v>
      </c>
      <c r="C36" s="185">
        <v>4700</v>
      </c>
      <c r="D36" s="166">
        <v>0</v>
      </c>
      <c r="E36" s="167">
        <f t="shared" si="1"/>
        <v>4700</v>
      </c>
    </row>
    <row r="37" spans="1:5" s="151" customFormat="1" ht="12" customHeight="1">
      <c r="A37" s="22" t="s">
        <v>12</v>
      </c>
      <c r="B37" s="40" t="s">
        <v>48</v>
      </c>
      <c r="C37" s="24">
        <v>1022</v>
      </c>
      <c r="D37" s="153">
        <v>0</v>
      </c>
      <c r="E37" s="167">
        <f t="shared" si="1"/>
        <v>1022</v>
      </c>
    </row>
    <row r="38" spans="1:5" s="151" customFormat="1" ht="12" customHeight="1">
      <c r="A38" s="22" t="s">
        <v>13</v>
      </c>
      <c r="B38" s="23" t="s">
        <v>49</v>
      </c>
      <c r="C38" s="24">
        <v>0</v>
      </c>
      <c r="D38" s="153">
        <v>0</v>
      </c>
      <c r="E38" s="153">
        <f t="shared" si="1"/>
        <v>0</v>
      </c>
    </row>
    <row r="39" spans="1:5" s="151" customFormat="1" ht="12" customHeight="1">
      <c r="A39" s="22" t="s">
        <v>14</v>
      </c>
      <c r="B39" s="23" t="s">
        <v>50</v>
      </c>
      <c r="C39" s="30">
        <v>6793</v>
      </c>
      <c r="D39" s="163">
        <v>0</v>
      </c>
      <c r="E39" s="163">
        <f t="shared" si="1"/>
        <v>6793</v>
      </c>
    </row>
    <row r="40" spans="1:5" s="151" customFormat="1" ht="25.5" customHeight="1">
      <c r="A40" s="28" t="s">
        <v>29</v>
      </c>
      <c r="B40" s="41" t="s">
        <v>51</v>
      </c>
      <c r="C40" s="186">
        <v>0</v>
      </c>
      <c r="D40" s="162">
        <v>0</v>
      </c>
      <c r="E40" s="163">
        <f t="shared" si="1"/>
        <v>0</v>
      </c>
    </row>
    <row r="41" spans="1:5" s="151" customFormat="1" ht="12" customHeight="1">
      <c r="A41" s="31"/>
      <c r="B41" s="164" t="s">
        <v>26</v>
      </c>
      <c r="C41" s="185">
        <v>0</v>
      </c>
      <c r="D41" s="166">
        <v>0</v>
      </c>
      <c r="E41" s="167">
        <f t="shared" si="1"/>
        <v>0</v>
      </c>
    </row>
    <row r="42" spans="1:5" s="151" customFormat="1" ht="24" customHeight="1">
      <c r="A42" s="22" t="s">
        <v>33</v>
      </c>
      <c r="B42" s="42" t="s">
        <v>52</v>
      </c>
      <c r="C42" s="187">
        <v>0</v>
      </c>
      <c r="D42" s="167">
        <v>0</v>
      </c>
      <c r="E42" s="170">
        <f t="shared" si="1"/>
        <v>0</v>
      </c>
    </row>
    <row r="43" spans="1:5" s="151" customFormat="1" ht="12" customHeight="1">
      <c r="A43" s="28" t="s">
        <v>35</v>
      </c>
      <c r="B43" s="41" t="s">
        <v>53</v>
      </c>
      <c r="C43" s="186">
        <v>0</v>
      </c>
      <c r="D43" s="162">
        <v>0</v>
      </c>
      <c r="E43" s="163">
        <f t="shared" si="1"/>
        <v>0</v>
      </c>
    </row>
    <row r="44" spans="1:5" s="151" customFormat="1" ht="12" customHeight="1">
      <c r="A44" s="31"/>
      <c r="B44" s="164" t="s">
        <v>26</v>
      </c>
      <c r="C44" s="185">
        <v>0</v>
      </c>
      <c r="D44" s="166">
        <v>0</v>
      </c>
      <c r="E44" s="167">
        <f t="shared" si="1"/>
        <v>0</v>
      </c>
    </row>
    <row r="45" spans="1:5" s="151" customFormat="1" ht="24" customHeight="1">
      <c r="A45" s="22" t="s">
        <v>37</v>
      </c>
      <c r="B45" s="42" t="s">
        <v>54</v>
      </c>
      <c r="C45" s="188">
        <v>0</v>
      </c>
      <c r="D45" s="153">
        <v>0</v>
      </c>
      <c r="E45" s="167">
        <f t="shared" si="1"/>
        <v>0</v>
      </c>
    </row>
    <row r="46" spans="1:5" s="151" customFormat="1" ht="12" customHeight="1">
      <c r="A46" s="22" t="s">
        <v>55</v>
      </c>
      <c r="B46" s="23" t="s">
        <v>56</v>
      </c>
      <c r="C46" s="24">
        <v>0</v>
      </c>
      <c r="D46" s="153">
        <v>0</v>
      </c>
      <c r="E46" s="153">
        <f t="shared" si="1"/>
        <v>0</v>
      </c>
    </row>
    <row r="47" spans="1:5" s="151" customFormat="1" ht="12" customHeight="1">
      <c r="A47" s="22" t="s">
        <v>57</v>
      </c>
      <c r="B47" s="23" t="s">
        <v>58</v>
      </c>
      <c r="C47" s="24">
        <v>0</v>
      </c>
      <c r="D47" s="153">
        <v>0</v>
      </c>
      <c r="E47" s="153">
        <f t="shared" si="1"/>
        <v>0</v>
      </c>
    </row>
    <row r="48" spans="1:5" s="151" customFormat="1" ht="12" customHeight="1">
      <c r="A48" s="19"/>
      <c r="B48" s="20" t="s">
        <v>59</v>
      </c>
      <c r="C48" s="177">
        <f>SUM(C34:C47)-C36-C41-C44</f>
        <v>55830</v>
      </c>
      <c r="D48" s="177">
        <f>SUM(D34:D47)-D36-D41-D44</f>
        <v>0</v>
      </c>
      <c r="E48" s="177">
        <f t="shared" si="1"/>
        <v>55830</v>
      </c>
    </row>
    <row r="49" spans="1:5" s="172" customFormat="1" ht="13.5">
      <c r="A49" s="43" t="s">
        <v>60</v>
      </c>
      <c r="B49" s="20" t="s">
        <v>61</v>
      </c>
      <c r="C49" s="35">
        <v>519357</v>
      </c>
      <c r="D49" s="177">
        <v>8400</v>
      </c>
      <c r="E49" s="177">
        <f t="shared" si="1"/>
        <v>527757</v>
      </c>
    </row>
    <row r="50" spans="1:5" s="172" customFormat="1" ht="12" customHeight="1">
      <c r="A50" s="44"/>
      <c r="B50" s="45" t="s">
        <v>62</v>
      </c>
      <c r="C50" s="189">
        <v>172116</v>
      </c>
      <c r="D50" s="190">
        <v>0</v>
      </c>
      <c r="E50" s="191">
        <f t="shared" si="1"/>
        <v>172116</v>
      </c>
    </row>
    <row r="51" spans="1:5" s="172" customFormat="1" ht="12" customHeight="1">
      <c r="A51" s="44"/>
      <c r="B51" s="192" t="s">
        <v>198</v>
      </c>
      <c r="C51" s="193">
        <v>0</v>
      </c>
      <c r="D51" s="194">
        <v>0</v>
      </c>
      <c r="E51" s="191">
        <f t="shared" si="1"/>
        <v>0</v>
      </c>
    </row>
    <row r="52" spans="1:5" s="172" customFormat="1" ht="13.5" customHeight="1">
      <c r="A52" s="47"/>
      <c r="B52" s="48" t="s">
        <v>64</v>
      </c>
      <c r="C52" s="149">
        <f>SUM(C48,C49)</f>
        <v>575187</v>
      </c>
      <c r="D52" s="171">
        <f>SUM(D48,D49)</f>
        <v>8400</v>
      </c>
      <c r="E52" s="171">
        <f t="shared" si="1"/>
        <v>583587</v>
      </c>
    </row>
  </sheetData>
  <sheetProtection password="CC08"/>
  <mergeCells count="4">
    <mergeCell ref="A1:E1"/>
    <mergeCell ref="A2:E2"/>
    <mergeCell ref="A3:E3"/>
    <mergeCell ref="A4:E4"/>
  </mergeCells>
  <printOptions horizontalCentered="1"/>
  <pageMargins left="0.1968503937007874" right="0.1968503937007874" top="0.5905511811023623" bottom="0.3937007874015748" header="0.5118110236220472" footer="0.5118110236220472"/>
  <pageSetup horizontalDpi="300" verticalDpi="300" orientation="portrait" paperSize="9" r:id="rId1"/>
  <headerFooter alignWithMargins="0">
    <oddHeader>&amp;R&amp;"Times New Roman CE,Normál"3/b. számú melléklet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Bp.-Csepel Önkorm. Polgm.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Csordas_l</dc:creator>
  <cp:keywords/>
  <dc:description/>
  <cp:lastModifiedBy>Csordas_l</cp:lastModifiedBy>
  <dcterms:created xsi:type="dcterms:W3CDTF">2007-06-06T10:09:21Z</dcterms:created>
  <dcterms:modified xsi:type="dcterms:W3CDTF">2007-06-06T10:22:55Z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